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45" windowWidth="4905" windowHeight="4335"/>
  </bookViews>
  <sheets>
    <sheet name="Approx" sheetId="1" r:id="rId1"/>
    <sheet name="Sheet3" sheetId="3" r:id="rId2"/>
    <sheet name="Sheet4" sheetId="4" r:id="rId3"/>
  </sheets>
  <functionGroups builtInGroupCount="17"/>
  <definedNames>
    <definedName name="a">Approx!$D$15</definedName>
    <definedName name="aa">#REF!</definedName>
    <definedName name="b">Approx!$D$17</definedName>
    <definedName name="bb">#REF!</definedName>
    <definedName name="cc">Approx!$D$19</definedName>
    <definedName name="ccc">#REF!</definedName>
    <definedName name="d">Approx!$D$21</definedName>
    <definedName name="dd">#REF!</definedName>
    <definedName name="heads">Approx!#REF!</definedName>
    <definedName name="n">"$D$7"</definedName>
    <definedName name="p">Approx!$D$15</definedName>
    <definedName name="percent.heads">Approx!#REF!</definedName>
    <definedName name="percent.tails">Approx!#REF!</definedName>
    <definedName name="prob">Approx!$D$15</definedName>
    <definedName name="s">Approx!$D$18</definedName>
    <definedName name="tails">Approx!#REF!</definedName>
    <definedName name="trials">Approx!$E$7</definedName>
    <definedName name="x.one">#REF!</definedName>
    <definedName name="xMax">Approx!$O$22</definedName>
    <definedName name="xMin">Approx!$M$22</definedName>
    <definedName name="y.one">#REF!</definedName>
  </definedNames>
  <calcPr calcId="145621"/>
</workbook>
</file>

<file path=xl/calcChain.xml><?xml version="1.0" encoding="utf-8"?>
<calcChain xmlns="http://schemas.openxmlformats.org/spreadsheetml/2006/main">
  <c r="E21" i="1" l="1"/>
  <c r="H6" i="3" s="1"/>
  <c r="E23" i="1"/>
  <c r="G21" i="3" s="1"/>
  <c r="E19" i="1"/>
  <c r="H5" i="3" s="1"/>
  <c r="E17" i="1"/>
  <c r="E15" i="1"/>
  <c r="G13" i="3" s="1"/>
  <c r="P22" i="1"/>
  <c r="M22" i="1" s="1"/>
  <c r="A2" i="3" s="1"/>
  <c r="O22" i="1"/>
  <c r="H4" i="3"/>
  <c r="H7" i="3"/>
  <c r="H8" i="3"/>
  <c r="F4" i="3"/>
  <c r="F5" i="3"/>
  <c r="G15" i="3"/>
  <c r="G17" i="3"/>
  <c r="G19" i="3" l="1"/>
  <c r="L17" i="1"/>
  <c r="A3" i="3"/>
  <c r="B2" i="3"/>
  <c r="H3" i="3"/>
  <c r="A4" i="3" l="1"/>
  <c r="C4" i="3" s="1"/>
  <c r="B3" i="3"/>
  <c r="C3" i="3"/>
  <c r="C2" i="3"/>
  <c r="D2" i="3" s="1"/>
  <c r="D3" i="3" l="1"/>
  <c r="A5" i="3"/>
  <c r="B4" i="3"/>
  <c r="D4" i="3" s="1"/>
  <c r="B5" i="3" l="1"/>
  <c r="A6" i="3"/>
  <c r="C5" i="3"/>
  <c r="D5" i="3" s="1"/>
  <c r="A7" i="3" l="1"/>
  <c r="B6" i="3"/>
  <c r="C6" i="3"/>
  <c r="D6" i="3" l="1"/>
  <c r="A8" i="3"/>
  <c r="B7" i="3"/>
  <c r="C7" i="3"/>
  <c r="D7" i="3" s="1"/>
  <c r="A9" i="3" l="1"/>
  <c r="B8" i="3"/>
  <c r="C8" i="3"/>
  <c r="D8" i="3" s="1"/>
  <c r="B9" i="3" l="1"/>
  <c r="A10" i="3"/>
  <c r="C9" i="3"/>
  <c r="D9" i="3" l="1"/>
  <c r="A11" i="3"/>
  <c r="B10" i="3"/>
  <c r="C10" i="3"/>
  <c r="D10" i="3" s="1"/>
  <c r="A12" i="3" l="1"/>
  <c r="B11" i="3"/>
  <c r="C11" i="3"/>
  <c r="D11" i="3" s="1"/>
  <c r="A13" i="3" l="1"/>
  <c r="B12" i="3"/>
  <c r="C12" i="3"/>
  <c r="D12" i="3" s="1"/>
  <c r="B13" i="3" l="1"/>
  <c r="A14" i="3"/>
  <c r="C13" i="3"/>
  <c r="D13" i="3" l="1"/>
  <c r="A15" i="3"/>
  <c r="B14" i="3"/>
  <c r="C14" i="3"/>
  <c r="D14" i="3" l="1"/>
  <c r="A16" i="3"/>
  <c r="B15" i="3"/>
  <c r="C15" i="3"/>
  <c r="D15" i="3" s="1"/>
  <c r="A17" i="3" l="1"/>
  <c r="B16" i="3"/>
  <c r="C16" i="3"/>
  <c r="D16" i="3" l="1"/>
  <c r="B17" i="3"/>
  <c r="A18" i="3"/>
  <c r="C17" i="3"/>
  <c r="D17" i="3" l="1"/>
  <c r="A19" i="3"/>
  <c r="B18" i="3"/>
  <c r="C18" i="3"/>
  <c r="D18" i="3" s="1"/>
  <c r="A20" i="3" l="1"/>
  <c r="B19" i="3"/>
  <c r="C19" i="3"/>
  <c r="D19" i="3" s="1"/>
  <c r="A21" i="3" l="1"/>
  <c r="B20" i="3"/>
  <c r="C20" i="3"/>
  <c r="D20" i="3" l="1"/>
  <c r="B21" i="3"/>
  <c r="A22" i="3"/>
  <c r="C21" i="3"/>
  <c r="D21" i="3" s="1"/>
  <c r="A23" i="3" l="1"/>
  <c r="B22" i="3"/>
  <c r="C22" i="3"/>
  <c r="D22" i="3" s="1"/>
  <c r="A24" i="3" l="1"/>
  <c r="B23" i="3"/>
  <c r="C23" i="3"/>
  <c r="D23" i="3" s="1"/>
  <c r="A25" i="3" l="1"/>
  <c r="B24" i="3"/>
  <c r="C24" i="3"/>
  <c r="D24" i="3" s="1"/>
  <c r="B25" i="3" l="1"/>
  <c r="A26" i="3"/>
  <c r="C25" i="3"/>
  <c r="D25" i="3" l="1"/>
  <c r="A27" i="3"/>
  <c r="B26" i="3"/>
  <c r="C26" i="3"/>
  <c r="D26" i="3" s="1"/>
  <c r="A28" i="3" l="1"/>
  <c r="B27" i="3"/>
  <c r="C27" i="3"/>
  <c r="D27" i="3" s="1"/>
  <c r="A29" i="3" l="1"/>
  <c r="B28" i="3"/>
  <c r="C28" i="3"/>
  <c r="D28" i="3" s="1"/>
  <c r="B29" i="3" l="1"/>
  <c r="A30" i="3"/>
  <c r="C29" i="3"/>
  <c r="D29" i="3" l="1"/>
  <c r="A31" i="3"/>
  <c r="B30" i="3"/>
  <c r="C30" i="3"/>
  <c r="D30" i="3" l="1"/>
  <c r="A32" i="3"/>
  <c r="B31" i="3"/>
  <c r="C31" i="3"/>
  <c r="D31" i="3" s="1"/>
  <c r="A33" i="3" l="1"/>
  <c r="B32" i="3"/>
  <c r="C32" i="3"/>
  <c r="D32" i="3" s="1"/>
  <c r="B33" i="3" l="1"/>
  <c r="A34" i="3"/>
  <c r="C33" i="3"/>
  <c r="D33" i="3" l="1"/>
  <c r="A35" i="3"/>
  <c r="B34" i="3"/>
  <c r="C34" i="3"/>
  <c r="D34" i="3" s="1"/>
  <c r="A36" i="3" l="1"/>
  <c r="B35" i="3"/>
  <c r="C35" i="3"/>
  <c r="D35" i="3" s="1"/>
  <c r="A37" i="3" l="1"/>
  <c r="B36" i="3"/>
  <c r="C36" i="3"/>
  <c r="D36" i="3" s="1"/>
  <c r="B37" i="3" l="1"/>
  <c r="A38" i="3"/>
  <c r="C37" i="3"/>
  <c r="D37" i="3" l="1"/>
  <c r="A39" i="3"/>
  <c r="B38" i="3"/>
  <c r="C38" i="3"/>
  <c r="D38" i="3" s="1"/>
  <c r="A40" i="3" l="1"/>
  <c r="B39" i="3"/>
  <c r="C39" i="3"/>
  <c r="D39" i="3" s="1"/>
  <c r="A41" i="3" l="1"/>
  <c r="B40" i="3"/>
  <c r="C40" i="3"/>
  <c r="D40" i="3" l="1"/>
  <c r="B41" i="3"/>
  <c r="A42" i="3"/>
  <c r="C41" i="3"/>
  <c r="D41" i="3" l="1"/>
  <c r="A43" i="3"/>
  <c r="B42" i="3"/>
  <c r="C42" i="3"/>
  <c r="D42" i="3" l="1"/>
  <c r="A44" i="3"/>
  <c r="B43" i="3"/>
  <c r="C43" i="3"/>
  <c r="D43" i="3" l="1"/>
  <c r="A45" i="3"/>
  <c r="B44" i="3"/>
  <c r="C44" i="3"/>
  <c r="D44" i="3" l="1"/>
  <c r="B45" i="3"/>
  <c r="A46" i="3"/>
  <c r="C45" i="3"/>
  <c r="D45" i="3" l="1"/>
  <c r="A47" i="3"/>
  <c r="B46" i="3"/>
  <c r="C46" i="3"/>
  <c r="D46" i="3" s="1"/>
  <c r="A48" i="3" l="1"/>
  <c r="B47" i="3"/>
  <c r="C47" i="3"/>
  <c r="D47" i="3" l="1"/>
  <c r="A49" i="3"/>
  <c r="B48" i="3"/>
  <c r="C48" i="3"/>
  <c r="D48" i="3" s="1"/>
  <c r="B49" i="3" l="1"/>
  <c r="A50" i="3"/>
  <c r="C49" i="3"/>
  <c r="D49" i="3" l="1"/>
  <c r="A51" i="3"/>
  <c r="B50" i="3"/>
  <c r="C50" i="3"/>
  <c r="D50" i="3" l="1"/>
  <c r="A52" i="3"/>
  <c r="B51" i="3"/>
  <c r="C51" i="3"/>
  <c r="D51" i="3" s="1"/>
  <c r="A53" i="3" l="1"/>
  <c r="B52" i="3"/>
  <c r="C52" i="3"/>
  <c r="D52" i="3" s="1"/>
  <c r="B53" i="3" l="1"/>
  <c r="A54" i="3"/>
  <c r="C53" i="3"/>
  <c r="D53" i="3" l="1"/>
  <c r="A55" i="3"/>
  <c r="B54" i="3"/>
  <c r="C54" i="3"/>
  <c r="D54" i="3" l="1"/>
  <c r="A56" i="3"/>
  <c r="B55" i="3"/>
  <c r="C55" i="3"/>
  <c r="D55" i="3" s="1"/>
  <c r="A57" i="3" l="1"/>
  <c r="B56" i="3"/>
  <c r="C56" i="3"/>
  <c r="D56" i="3" s="1"/>
  <c r="B57" i="3" l="1"/>
  <c r="A58" i="3"/>
  <c r="C57" i="3"/>
  <c r="D57" i="3" l="1"/>
  <c r="A59" i="3"/>
  <c r="B58" i="3"/>
  <c r="C58" i="3"/>
  <c r="D58" i="3" s="1"/>
  <c r="A60" i="3" l="1"/>
  <c r="B59" i="3"/>
  <c r="C59" i="3"/>
  <c r="D59" i="3" s="1"/>
  <c r="A61" i="3" l="1"/>
  <c r="B60" i="3"/>
  <c r="C60" i="3"/>
  <c r="D60" i="3" s="1"/>
  <c r="B61" i="3" l="1"/>
  <c r="A62" i="3"/>
  <c r="C61" i="3"/>
  <c r="D61" i="3" l="1"/>
  <c r="A63" i="3"/>
  <c r="B62" i="3"/>
  <c r="C62" i="3"/>
  <c r="D62" i="3" s="1"/>
  <c r="A64" i="3" l="1"/>
  <c r="B63" i="3"/>
  <c r="C63" i="3"/>
  <c r="D63" i="3" s="1"/>
  <c r="A65" i="3" l="1"/>
  <c r="B64" i="3"/>
  <c r="C64" i="3"/>
  <c r="D64" i="3" s="1"/>
  <c r="B65" i="3" l="1"/>
  <c r="A66" i="3"/>
  <c r="C65" i="3"/>
  <c r="D65" i="3" l="1"/>
  <c r="A67" i="3"/>
  <c r="B66" i="3"/>
  <c r="C66" i="3"/>
  <c r="D66" i="3" l="1"/>
  <c r="A68" i="3"/>
  <c r="B67" i="3"/>
  <c r="C67" i="3"/>
  <c r="D67" i="3" l="1"/>
  <c r="A69" i="3"/>
  <c r="B68" i="3"/>
  <c r="C68" i="3"/>
  <c r="D68" i="3" s="1"/>
  <c r="B69" i="3" l="1"/>
  <c r="A70" i="3"/>
  <c r="C69" i="3"/>
  <c r="D69" i="3" l="1"/>
  <c r="A71" i="3"/>
  <c r="B70" i="3"/>
  <c r="C70" i="3"/>
  <c r="D70" i="3" s="1"/>
  <c r="A72" i="3" l="1"/>
  <c r="B71" i="3"/>
  <c r="C71" i="3"/>
  <c r="D71" i="3" s="1"/>
  <c r="A73" i="3" l="1"/>
  <c r="B72" i="3"/>
  <c r="C72" i="3"/>
  <c r="D72" i="3" s="1"/>
  <c r="B73" i="3" l="1"/>
  <c r="A74" i="3"/>
  <c r="C73" i="3"/>
  <c r="D73" i="3" l="1"/>
  <c r="A75" i="3"/>
  <c r="B74" i="3"/>
  <c r="C74" i="3"/>
  <c r="D74" i="3" l="1"/>
  <c r="A76" i="3"/>
  <c r="B75" i="3"/>
  <c r="C75" i="3"/>
  <c r="D75" i="3" s="1"/>
  <c r="A77" i="3" l="1"/>
  <c r="B76" i="3"/>
  <c r="C76" i="3"/>
  <c r="D76" i="3" s="1"/>
  <c r="B77" i="3" l="1"/>
  <c r="A78" i="3"/>
  <c r="C77" i="3"/>
  <c r="D77" i="3" l="1"/>
  <c r="A79" i="3"/>
  <c r="B78" i="3"/>
  <c r="C78" i="3"/>
  <c r="D78" i="3" l="1"/>
  <c r="A80" i="3"/>
  <c r="B79" i="3"/>
  <c r="C79" i="3"/>
  <c r="D79" i="3" l="1"/>
  <c r="A81" i="3"/>
  <c r="B80" i="3"/>
  <c r="C80" i="3"/>
  <c r="D80" i="3" l="1"/>
  <c r="B81" i="3"/>
  <c r="A82" i="3"/>
  <c r="C81" i="3"/>
  <c r="D81" i="3" l="1"/>
  <c r="A83" i="3"/>
  <c r="B82" i="3"/>
  <c r="C82" i="3"/>
  <c r="D82" i="3" s="1"/>
  <c r="A84" i="3" l="1"/>
  <c r="B83" i="3"/>
  <c r="C83" i="3"/>
  <c r="D83" i="3" s="1"/>
  <c r="A85" i="3" l="1"/>
  <c r="B84" i="3"/>
  <c r="C84" i="3"/>
  <c r="D84" i="3" s="1"/>
  <c r="B85" i="3" l="1"/>
  <c r="A86" i="3"/>
  <c r="C85" i="3"/>
  <c r="D85" i="3" l="1"/>
  <c r="A87" i="3"/>
  <c r="B86" i="3"/>
  <c r="C86" i="3"/>
  <c r="D86" i="3" l="1"/>
  <c r="A88" i="3"/>
  <c r="B87" i="3"/>
  <c r="C87" i="3"/>
  <c r="D87" i="3" l="1"/>
  <c r="A89" i="3"/>
  <c r="B88" i="3"/>
  <c r="C88" i="3"/>
  <c r="D88" i="3" l="1"/>
  <c r="B89" i="3"/>
  <c r="A90" i="3"/>
  <c r="C89" i="3"/>
  <c r="D89" i="3" l="1"/>
  <c r="A91" i="3"/>
  <c r="B90" i="3"/>
  <c r="C90" i="3"/>
  <c r="D90" i="3" s="1"/>
  <c r="A92" i="3" l="1"/>
  <c r="B91" i="3"/>
  <c r="C91" i="3"/>
  <c r="D91" i="3" l="1"/>
  <c r="A93" i="3"/>
  <c r="B92" i="3"/>
  <c r="C92" i="3"/>
  <c r="D92" i="3" s="1"/>
  <c r="B93" i="3" l="1"/>
  <c r="A94" i="3"/>
  <c r="C93" i="3"/>
  <c r="D93" i="3" l="1"/>
  <c r="A95" i="3"/>
  <c r="B94" i="3"/>
  <c r="C94" i="3"/>
  <c r="D94" i="3" l="1"/>
  <c r="A96" i="3"/>
  <c r="B95" i="3"/>
  <c r="C95" i="3"/>
  <c r="D95" i="3" l="1"/>
  <c r="A97" i="3"/>
  <c r="B96" i="3"/>
  <c r="C96" i="3"/>
  <c r="D96" i="3" l="1"/>
  <c r="B97" i="3"/>
  <c r="A98" i="3"/>
  <c r="C97" i="3"/>
  <c r="D97" i="3" l="1"/>
  <c r="A99" i="3"/>
  <c r="B98" i="3"/>
  <c r="C98" i="3"/>
  <c r="D98" i="3" s="1"/>
  <c r="A100" i="3" l="1"/>
  <c r="B99" i="3"/>
  <c r="C99" i="3"/>
  <c r="D99" i="3" l="1"/>
  <c r="A101" i="3"/>
  <c r="B100" i="3"/>
  <c r="C100" i="3"/>
  <c r="D100" i="3" l="1"/>
  <c r="B101" i="3"/>
  <c r="A102" i="3"/>
  <c r="C101" i="3"/>
  <c r="D101" i="3" l="1"/>
  <c r="A103" i="3"/>
  <c r="B102" i="3"/>
  <c r="C102" i="3"/>
  <c r="D102" i="3" l="1"/>
  <c r="A104" i="3"/>
  <c r="B103" i="3"/>
  <c r="C103" i="3"/>
  <c r="D103" i="3" l="1"/>
  <c r="A105" i="3"/>
  <c r="B104" i="3"/>
  <c r="C104" i="3"/>
  <c r="D104" i="3" l="1"/>
  <c r="B105" i="3"/>
  <c r="A106" i="3"/>
  <c r="C105" i="3"/>
  <c r="D105" i="3" s="1"/>
  <c r="A107" i="3" l="1"/>
  <c r="B106" i="3"/>
  <c r="C106" i="3"/>
  <c r="D106" i="3" s="1"/>
  <c r="A108" i="3" l="1"/>
  <c r="B107" i="3"/>
  <c r="C107" i="3"/>
  <c r="D107" i="3" l="1"/>
  <c r="A109" i="3"/>
  <c r="B108" i="3"/>
  <c r="C108" i="3"/>
  <c r="D108" i="3" l="1"/>
  <c r="B109" i="3"/>
  <c r="A110" i="3"/>
  <c r="C109" i="3"/>
  <c r="D109" i="3" l="1"/>
  <c r="A111" i="3"/>
  <c r="B110" i="3"/>
  <c r="C110" i="3"/>
  <c r="D110" i="3" s="1"/>
  <c r="A112" i="3" l="1"/>
  <c r="B111" i="3"/>
  <c r="C111" i="3"/>
  <c r="D111" i="3" l="1"/>
  <c r="A113" i="3"/>
  <c r="B112" i="3"/>
  <c r="C112" i="3"/>
  <c r="D112" i="3" l="1"/>
  <c r="B113" i="3"/>
  <c r="A114" i="3"/>
  <c r="C113" i="3"/>
  <c r="D113" i="3" l="1"/>
  <c r="A115" i="3"/>
  <c r="B114" i="3"/>
  <c r="C114" i="3"/>
  <c r="D114" i="3" s="1"/>
  <c r="A116" i="3" l="1"/>
  <c r="B115" i="3"/>
  <c r="C115" i="3"/>
  <c r="D115" i="3" l="1"/>
  <c r="A117" i="3"/>
  <c r="B116" i="3"/>
  <c r="C116" i="3"/>
  <c r="D116" i="3" l="1"/>
  <c r="B117" i="3"/>
  <c r="A118" i="3"/>
  <c r="C117" i="3"/>
  <c r="D117" i="3" l="1"/>
  <c r="A119" i="3"/>
  <c r="B118" i="3"/>
  <c r="C118" i="3"/>
  <c r="D118" i="3" l="1"/>
  <c r="A120" i="3"/>
  <c r="B119" i="3"/>
  <c r="C119" i="3"/>
  <c r="D119" i="3" l="1"/>
  <c r="A121" i="3"/>
  <c r="B120" i="3"/>
  <c r="C120" i="3"/>
  <c r="D120" i="3" l="1"/>
  <c r="B121" i="3"/>
  <c r="A122" i="3"/>
  <c r="C121" i="3"/>
  <c r="D121" i="3" l="1"/>
  <c r="A123" i="3"/>
  <c r="B122" i="3"/>
  <c r="C122" i="3"/>
  <c r="D122" i="3" l="1"/>
  <c r="A124" i="3"/>
  <c r="B123" i="3"/>
  <c r="C123" i="3"/>
  <c r="D123" i="3" l="1"/>
  <c r="A125" i="3"/>
  <c r="B124" i="3"/>
  <c r="C124" i="3"/>
  <c r="D124" i="3" l="1"/>
  <c r="B125" i="3"/>
  <c r="A126" i="3"/>
  <c r="C125" i="3"/>
  <c r="D125" i="3" l="1"/>
  <c r="A127" i="3"/>
  <c r="B126" i="3"/>
  <c r="C126" i="3"/>
  <c r="D126" i="3" s="1"/>
  <c r="A128" i="3" l="1"/>
  <c r="B127" i="3"/>
  <c r="C127" i="3"/>
  <c r="D127" i="3" s="1"/>
  <c r="A129" i="3" l="1"/>
  <c r="B128" i="3"/>
  <c r="C128" i="3"/>
  <c r="D128" i="3" s="1"/>
  <c r="B129" i="3" l="1"/>
  <c r="A130" i="3"/>
  <c r="C129" i="3"/>
  <c r="D129" i="3" l="1"/>
  <c r="A131" i="3"/>
  <c r="B130" i="3"/>
  <c r="C130" i="3"/>
  <c r="D130" i="3" s="1"/>
  <c r="A132" i="3" l="1"/>
  <c r="B131" i="3"/>
  <c r="C131" i="3"/>
  <c r="D131" i="3" s="1"/>
  <c r="A133" i="3" l="1"/>
  <c r="B132" i="3"/>
  <c r="C132" i="3"/>
  <c r="D132" i="3" s="1"/>
  <c r="B133" i="3" l="1"/>
  <c r="A134" i="3"/>
  <c r="C133" i="3"/>
  <c r="D133" i="3" l="1"/>
  <c r="A135" i="3"/>
  <c r="B134" i="3"/>
  <c r="C134" i="3"/>
  <c r="D134" i="3" s="1"/>
  <c r="A136" i="3" l="1"/>
  <c r="B135" i="3"/>
  <c r="C135" i="3"/>
  <c r="D135" i="3" s="1"/>
  <c r="A137" i="3" l="1"/>
  <c r="B136" i="3"/>
  <c r="C136" i="3"/>
  <c r="D136" i="3" l="1"/>
  <c r="B137" i="3"/>
  <c r="A138" i="3"/>
  <c r="C137" i="3"/>
  <c r="D137" i="3" l="1"/>
  <c r="A139" i="3"/>
  <c r="B138" i="3"/>
  <c r="C138" i="3"/>
  <c r="D138" i="3" l="1"/>
  <c r="A140" i="3"/>
  <c r="B139" i="3"/>
  <c r="C139" i="3"/>
  <c r="D139" i="3" s="1"/>
  <c r="A141" i="3" l="1"/>
  <c r="B140" i="3"/>
  <c r="C140" i="3"/>
  <c r="D140" i="3" s="1"/>
  <c r="B141" i="3" l="1"/>
  <c r="A142" i="3"/>
  <c r="C141" i="3"/>
  <c r="D141" i="3" l="1"/>
  <c r="A143" i="3"/>
  <c r="B142" i="3"/>
  <c r="C142" i="3"/>
  <c r="D142" i="3" l="1"/>
  <c r="A144" i="3"/>
  <c r="B143" i="3"/>
  <c r="C143" i="3"/>
  <c r="D143" i="3" l="1"/>
  <c r="A145" i="3"/>
  <c r="B144" i="3"/>
  <c r="C144" i="3"/>
  <c r="D144" i="3" l="1"/>
  <c r="B145" i="3"/>
  <c r="A146" i="3"/>
  <c r="C145" i="3"/>
  <c r="D145" i="3" l="1"/>
  <c r="A147" i="3"/>
  <c r="B146" i="3"/>
  <c r="C146" i="3"/>
  <c r="D146" i="3" l="1"/>
  <c r="A148" i="3"/>
  <c r="B147" i="3"/>
  <c r="C147" i="3"/>
  <c r="D147" i="3" s="1"/>
  <c r="A149" i="3" l="1"/>
  <c r="B148" i="3"/>
  <c r="C148" i="3"/>
  <c r="D148" i="3" s="1"/>
  <c r="B149" i="3" l="1"/>
  <c r="A150" i="3"/>
  <c r="C149" i="3"/>
  <c r="D149" i="3" l="1"/>
  <c r="A151" i="3"/>
  <c r="B150" i="3"/>
  <c r="C150" i="3"/>
  <c r="D150" i="3" s="1"/>
  <c r="A152" i="3" l="1"/>
  <c r="B151" i="3"/>
  <c r="C151" i="3"/>
  <c r="D151" i="3" s="1"/>
  <c r="A153" i="3" l="1"/>
  <c r="B152" i="3"/>
  <c r="C152" i="3"/>
  <c r="D152" i="3" s="1"/>
  <c r="B153" i="3" l="1"/>
  <c r="A154" i="3"/>
  <c r="C153" i="3"/>
  <c r="D153" i="3" l="1"/>
  <c r="A155" i="3"/>
  <c r="B154" i="3"/>
  <c r="C154" i="3"/>
  <c r="D154" i="3" l="1"/>
  <c r="A156" i="3"/>
  <c r="B155" i="3"/>
  <c r="C155" i="3"/>
  <c r="D155" i="3" s="1"/>
  <c r="A157" i="3" l="1"/>
  <c r="B156" i="3"/>
  <c r="C156" i="3"/>
  <c r="D156" i="3" s="1"/>
  <c r="B157" i="3" l="1"/>
  <c r="A158" i="3"/>
  <c r="C157" i="3"/>
  <c r="D157" i="3" l="1"/>
  <c r="A159" i="3"/>
  <c r="B158" i="3"/>
  <c r="C158" i="3"/>
  <c r="D158" i="3" l="1"/>
  <c r="A160" i="3"/>
  <c r="B159" i="3"/>
  <c r="C159" i="3"/>
  <c r="D159" i="3" l="1"/>
  <c r="A161" i="3"/>
  <c r="B160" i="3"/>
  <c r="C160" i="3"/>
  <c r="D160" i="3" l="1"/>
  <c r="B161" i="3"/>
  <c r="A162" i="3"/>
  <c r="C161" i="3"/>
  <c r="D161" i="3" l="1"/>
  <c r="A163" i="3"/>
  <c r="B162" i="3"/>
  <c r="C162" i="3"/>
  <c r="D162" i="3" s="1"/>
  <c r="A164" i="3" l="1"/>
  <c r="B163" i="3"/>
  <c r="C163" i="3"/>
  <c r="D163" i="3" s="1"/>
  <c r="A165" i="3" l="1"/>
  <c r="B164" i="3"/>
  <c r="C164" i="3"/>
  <c r="D164" i="3" l="1"/>
  <c r="B165" i="3"/>
  <c r="A166" i="3"/>
  <c r="C165" i="3"/>
  <c r="D165" i="3" l="1"/>
  <c r="A167" i="3"/>
  <c r="B166" i="3"/>
  <c r="C166" i="3"/>
  <c r="D166" i="3" l="1"/>
  <c r="A168" i="3"/>
  <c r="B167" i="3"/>
  <c r="C167" i="3"/>
  <c r="D167" i="3" s="1"/>
  <c r="A169" i="3" l="1"/>
  <c r="B168" i="3"/>
  <c r="C168" i="3"/>
  <c r="D168" i="3" l="1"/>
  <c r="B169" i="3"/>
  <c r="A170" i="3"/>
  <c r="C169" i="3"/>
  <c r="D169" i="3" l="1"/>
  <c r="A171" i="3"/>
  <c r="B170" i="3"/>
  <c r="C170" i="3"/>
  <c r="D170" i="3" s="1"/>
  <c r="A172" i="3" l="1"/>
  <c r="B171" i="3"/>
  <c r="C171" i="3"/>
  <c r="D171" i="3" s="1"/>
  <c r="A173" i="3" l="1"/>
  <c r="B172" i="3"/>
  <c r="C172" i="3"/>
  <c r="D172" i="3" s="1"/>
  <c r="B173" i="3" l="1"/>
  <c r="A174" i="3"/>
  <c r="C173" i="3"/>
  <c r="D173" i="3" l="1"/>
  <c r="A175" i="3"/>
  <c r="B174" i="3"/>
  <c r="C174" i="3"/>
  <c r="D174" i="3" s="1"/>
  <c r="A176" i="3" l="1"/>
  <c r="B175" i="3"/>
  <c r="C175" i="3"/>
  <c r="D175" i="3" s="1"/>
  <c r="A177" i="3" l="1"/>
  <c r="B176" i="3"/>
  <c r="C176" i="3"/>
  <c r="D176" i="3" s="1"/>
  <c r="B177" i="3" l="1"/>
  <c r="A178" i="3"/>
  <c r="C177" i="3"/>
  <c r="D177" i="3" l="1"/>
  <c r="A179" i="3"/>
  <c r="B178" i="3"/>
  <c r="C178" i="3"/>
  <c r="D178" i="3" s="1"/>
  <c r="A180" i="3" l="1"/>
  <c r="B179" i="3"/>
  <c r="C179" i="3"/>
  <c r="D179" i="3" s="1"/>
  <c r="A181" i="3" l="1"/>
  <c r="B180" i="3"/>
  <c r="C180" i="3"/>
  <c r="D180" i="3" l="1"/>
  <c r="B181" i="3"/>
  <c r="A182" i="3"/>
  <c r="C181" i="3"/>
  <c r="D181" i="3" l="1"/>
  <c r="A183" i="3"/>
  <c r="B182" i="3"/>
  <c r="C182" i="3"/>
  <c r="D182" i="3" s="1"/>
  <c r="A184" i="3" l="1"/>
  <c r="B183" i="3"/>
  <c r="C183" i="3"/>
  <c r="D183" i="3" l="1"/>
  <c r="A185" i="3"/>
  <c r="B184" i="3"/>
  <c r="C184" i="3"/>
  <c r="D184" i="3" s="1"/>
  <c r="B185" i="3" l="1"/>
  <c r="A186" i="3"/>
  <c r="C185" i="3"/>
  <c r="D185" i="3" l="1"/>
  <c r="A187" i="3"/>
  <c r="B186" i="3"/>
  <c r="C186" i="3"/>
  <c r="D186" i="3" s="1"/>
  <c r="A188" i="3" l="1"/>
  <c r="B187" i="3"/>
  <c r="C187" i="3"/>
  <c r="D187" i="3" s="1"/>
  <c r="A189" i="3" l="1"/>
  <c r="B188" i="3"/>
  <c r="C188" i="3"/>
  <c r="D188" i="3" s="1"/>
  <c r="B189" i="3" l="1"/>
  <c r="A190" i="3"/>
  <c r="C189" i="3"/>
  <c r="D189" i="3" l="1"/>
  <c r="A191" i="3"/>
  <c r="B190" i="3"/>
  <c r="C190" i="3"/>
  <c r="D190" i="3" l="1"/>
  <c r="A192" i="3"/>
  <c r="B191" i="3"/>
  <c r="C191" i="3"/>
  <c r="D191" i="3" l="1"/>
  <c r="A193" i="3"/>
  <c r="B192" i="3"/>
  <c r="C192" i="3"/>
  <c r="D192" i="3" s="1"/>
  <c r="B193" i="3" l="1"/>
  <c r="A194" i="3"/>
  <c r="C193" i="3"/>
  <c r="D193" i="3" l="1"/>
  <c r="A195" i="3"/>
  <c r="B194" i="3"/>
  <c r="C194" i="3"/>
  <c r="D194" i="3" s="1"/>
  <c r="A196" i="3" l="1"/>
  <c r="B195" i="3"/>
  <c r="C195" i="3"/>
  <c r="D195" i="3" s="1"/>
  <c r="A197" i="3" l="1"/>
  <c r="B196" i="3"/>
  <c r="C196" i="3"/>
  <c r="D196" i="3" l="1"/>
  <c r="B197" i="3"/>
  <c r="A198" i="3"/>
  <c r="C197" i="3"/>
  <c r="D197" i="3" l="1"/>
  <c r="A199" i="3"/>
  <c r="B198" i="3"/>
  <c r="C198" i="3"/>
  <c r="D198" i="3" s="1"/>
  <c r="A200" i="3" l="1"/>
  <c r="B199" i="3"/>
  <c r="C199" i="3"/>
  <c r="D199" i="3" l="1"/>
  <c r="A201" i="3"/>
  <c r="B200" i="3"/>
  <c r="C200" i="3"/>
  <c r="D200" i="3" l="1"/>
  <c r="B201" i="3"/>
  <c r="A202" i="3"/>
  <c r="C201" i="3"/>
  <c r="D201" i="3" l="1"/>
  <c r="B202" i="3"/>
  <c r="C202" i="3"/>
  <c r="D202" i="3" l="1"/>
  <c r="G27" i="3" s="1"/>
  <c r="P24" i="1" s="1"/>
</calcChain>
</file>

<file path=xl/comments1.xml><?xml version="1.0" encoding="utf-8"?>
<comments xmlns="http://schemas.openxmlformats.org/spreadsheetml/2006/main">
  <authors>
    <author>fLORENCE gORDON</author>
    <author>GORDON</author>
  </authors>
  <commentList>
    <comment ref="D30" authorId="0">
      <text>
        <r>
          <rPr>
            <b/>
            <sz val="10"/>
            <color indexed="81"/>
            <rFont val="Tahoma"/>
          </rPr>
          <t>1. Note that whenever a value of 0 comes up for any of the coefficients, the program automatically makes that coefficient equal to zero and so avoids division by zero.</t>
        </r>
        <r>
          <rPr>
            <sz val="10"/>
            <color indexed="81"/>
            <rFont val="Tahoma"/>
          </rPr>
          <t xml:space="preserve">
</t>
        </r>
      </text>
    </comment>
    <comment ref="D31" authorId="0">
      <text>
        <r>
          <rPr>
            <b/>
            <sz val="10"/>
            <color indexed="81"/>
            <rFont val="Tahoma"/>
          </rPr>
          <t>2.  The shape of the exponential curve (increasing and concave up) always suggests a polynomial with positive coefficients, so it makes sense to start by setting all the coefficients to 0.  Do the resulting polynomials appear to fit the exponential curve reasonably well near the origin?  Does the sum of the squares, which measures how well the polynomial fits the exponential function, become reasonably small?</t>
        </r>
      </text>
    </comment>
    <comment ref="D32" authorId="0">
      <text>
        <r>
          <rPr>
            <b/>
            <sz val="10"/>
            <color indexed="81"/>
            <rFont val="Tahoma"/>
          </rPr>
          <t xml:space="preserve">3.  Now, think about the coefficient of the linear term.  Very near the origin, </t>
        </r>
        <r>
          <rPr>
            <b/>
            <sz val="10"/>
            <color indexed="81"/>
            <rFont val="Tahoma"/>
            <family val="2"/>
          </rPr>
          <t xml:space="preserve"> </t>
        </r>
        <r>
          <rPr>
            <b/>
            <sz val="10"/>
            <color indexed="81"/>
            <rFont val="Tahoma"/>
          </rPr>
          <t xml:space="preserve">the exponential curve looks like the straight line </t>
        </r>
        <r>
          <rPr>
            <b/>
            <i/>
            <sz val="10"/>
            <color indexed="81"/>
            <rFont val="Tahoma"/>
            <family val="2"/>
          </rPr>
          <t>y = x</t>
        </r>
        <r>
          <rPr>
            <b/>
            <sz val="10"/>
            <color indexed="81"/>
            <rFont val="Tahoma"/>
            <family val="2"/>
          </rPr>
          <t xml:space="preserve"> + 1, so try setting </t>
        </r>
        <r>
          <rPr>
            <b/>
            <i/>
            <sz val="10"/>
            <color indexed="81"/>
            <rFont val="Tahoma"/>
            <family val="2"/>
          </rPr>
          <t>b</t>
        </r>
        <r>
          <rPr>
            <b/>
            <sz val="10"/>
            <color indexed="81"/>
            <rFont val="Tahoma"/>
            <family val="2"/>
          </rPr>
          <t xml:space="preserve"> = 1.   How well does the resulting polynomial appear to fit the exponential curve?  How small does the value for the sum of the squares become?</t>
        </r>
      </text>
    </comment>
    <comment ref="D33" authorId="1">
      <text>
        <r>
          <rPr>
            <b/>
            <sz val="10"/>
            <color indexed="81"/>
            <rFont val="Tahoma"/>
          </rPr>
          <t xml:space="preserve">4.  Next, think about the coefficient of the quadratic term.  Look at the curves fairly close to the origin, say from </t>
        </r>
        <r>
          <rPr>
            <b/>
            <i/>
            <sz val="10"/>
            <color indexed="81"/>
            <rFont val="Tahoma"/>
            <family val="2"/>
          </rPr>
          <t>x</t>
        </r>
        <r>
          <rPr>
            <b/>
            <sz val="10"/>
            <color indexed="81"/>
            <rFont val="Tahoma"/>
          </rPr>
          <t xml:space="preserve"> = -1 to </t>
        </r>
        <r>
          <rPr>
            <b/>
            <i/>
            <sz val="10"/>
            <color indexed="81"/>
            <rFont val="Tahoma"/>
            <family val="2"/>
          </rPr>
          <t>x</t>
        </r>
        <r>
          <rPr>
            <b/>
            <sz val="10"/>
            <color indexed="81"/>
            <rFont val="Tahoma"/>
          </rPr>
          <t xml:space="preserve"> = 1.  Do you get better fits to the exponential curve if the value for </t>
        </r>
        <r>
          <rPr>
            <b/>
            <i/>
            <sz val="10"/>
            <color indexed="81"/>
            <rFont val="Tahoma"/>
            <family val="2"/>
          </rPr>
          <t>c</t>
        </r>
        <r>
          <rPr>
            <b/>
            <sz val="10"/>
            <color indexed="81"/>
            <rFont val="Tahoma"/>
            <family val="2"/>
          </rPr>
          <t xml:space="preserve"> is relatively large or relatively small?  Try to find the value that gives the best fit</t>
        </r>
        <r>
          <rPr>
            <b/>
            <sz val="10"/>
            <color indexed="81"/>
            <rFont val="Tahoma"/>
          </rPr>
          <t xml:space="preserve">, both visually and based on the sum of the squares?  </t>
        </r>
      </text>
    </comment>
    <comment ref="D34" authorId="1">
      <text>
        <r>
          <rPr>
            <b/>
            <sz val="10"/>
            <color indexed="81"/>
            <rFont val="Tahoma"/>
          </rPr>
          <t xml:space="preserve">5.  Next, think about the coefficient of the cubic term.  Consider the graphs when you look relatively close to the origin, say from </t>
        </r>
        <r>
          <rPr>
            <b/>
            <i/>
            <sz val="10"/>
            <color indexed="81"/>
            <rFont val="Tahoma"/>
            <family val="2"/>
          </rPr>
          <t>x</t>
        </r>
        <r>
          <rPr>
            <b/>
            <sz val="10"/>
            <color indexed="81"/>
            <rFont val="Tahoma"/>
          </rPr>
          <t xml:space="preserve"> = -2 to </t>
        </r>
        <r>
          <rPr>
            <b/>
            <i/>
            <sz val="10"/>
            <color indexed="81"/>
            <rFont val="Tahoma"/>
            <family val="2"/>
          </rPr>
          <t>x</t>
        </r>
        <r>
          <rPr>
            <b/>
            <sz val="10"/>
            <color indexed="81"/>
            <rFont val="Tahoma"/>
          </rPr>
          <t xml:space="preserve"> = 2.  Try different values for </t>
        </r>
        <r>
          <rPr>
            <b/>
            <i/>
            <sz val="10"/>
            <color indexed="81"/>
            <rFont val="Tahoma"/>
            <family val="2"/>
          </rPr>
          <t>d</t>
        </r>
        <r>
          <rPr>
            <b/>
            <sz val="10"/>
            <color indexed="81"/>
            <rFont val="Tahoma"/>
            <family val="2"/>
          </rPr>
          <t xml:space="preserve"> and </t>
        </r>
        <r>
          <rPr>
            <b/>
            <sz val="10"/>
            <color indexed="81"/>
            <rFont val="Tahoma"/>
          </rPr>
          <t xml:space="preserve">  try to find the value that appears to give the best fit, visually.  How small can you get the sum of the squares?  </t>
        </r>
      </text>
    </comment>
    <comment ref="D35" authorId="1">
      <text>
        <r>
          <rPr>
            <b/>
            <sz val="10"/>
            <color indexed="81"/>
            <rFont val="Tahoma"/>
          </rPr>
          <t xml:space="preserve">6. Continue the above process with the coefficients of the fourth and fifth degree terms.  Consider the graphs when you look slightly further from the origin, say from </t>
        </r>
        <r>
          <rPr>
            <b/>
            <i/>
            <sz val="10"/>
            <color indexed="81"/>
            <rFont val="Tahoma"/>
            <family val="2"/>
          </rPr>
          <t>x</t>
        </r>
        <r>
          <rPr>
            <b/>
            <sz val="10"/>
            <color indexed="81"/>
            <rFont val="Tahoma"/>
          </rPr>
          <t xml:space="preserve"> = -3 to </t>
        </r>
        <r>
          <rPr>
            <b/>
            <i/>
            <sz val="10"/>
            <color indexed="81"/>
            <rFont val="Tahoma"/>
            <family val="2"/>
          </rPr>
          <t>x</t>
        </r>
        <r>
          <rPr>
            <b/>
            <sz val="10"/>
            <color indexed="81"/>
            <rFont val="Tahoma"/>
          </rPr>
          <t xml:space="preserve"> = 3.  Try different values for </t>
        </r>
        <r>
          <rPr>
            <b/>
            <i/>
            <sz val="10"/>
            <color indexed="81"/>
            <rFont val="Tahoma"/>
            <family val="2"/>
          </rPr>
          <t>e</t>
        </r>
        <r>
          <rPr>
            <b/>
            <sz val="10"/>
            <color indexed="81"/>
            <rFont val="Tahoma"/>
            <family val="2"/>
          </rPr>
          <t xml:space="preserve"> and </t>
        </r>
        <r>
          <rPr>
            <b/>
            <i/>
            <sz val="10"/>
            <color indexed="81"/>
            <rFont val="Tahoma"/>
            <family val="2"/>
          </rPr>
          <t>f</t>
        </r>
        <r>
          <rPr>
            <b/>
            <sz val="10"/>
            <color indexed="81"/>
            <rFont val="Tahoma"/>
            <family val="2"/>
          </rPr>
          <t xml:space="preserve"> and </t>
        </r>
        <r>
          <rPr>
            <b/>
            <sz val="10"/>
            <color indexed="81"/>
            <rFont val="Tahoma"/>
          </rPr>
          <t xml:space="preserve"> try to find the values that appear to give the best fit, visually.  How small can you get the sum of the squares?  </t>
        </r>
      </text>
    </comment>
    <comment ref="D36" authorId="1">
      <text>
        <r>
          <rPr>
            <b/>
            <sz val="10"/>
            <color indexed="81"/>
            <rFont val="Tahoma"/>
          </rPr>
          <t xml:space="preserve">7. Based on all the values you found for </t>
        </r>
        <r>
          <rPr>
            <b/>
            <i/>
            <sz val="10"/>
            <color indexed="81"/>
            <rFont val="Tahoma"/>
            <family val="2"/>
          </rPr>
          <t>b, c, d, e</t>
        </r>
        <r>
          <rPr>
            <b/>
            <sz val="10"/>
            <color indexed="81"/>
            <rFont val="Tahoma"/>
            <family val="2"/>
          </rPr>
          <t xml:space="preserve"> and </t>
        </r>
        <r>
          <rPr>
            <b/>
            <i/>
            <sz val="10"/>
            <color indexed="81"/>
            <rFont val="Tahoma"/>
            <family val="2"/>
          </rPr>
          <t>f,</t>
        </r>
        <r>
          <rPr>
            <b/>
            <sz val="10"/>
            <color indexed="81"/>
            <rFont val="Tahoma"/>
            <family val="2"/>
          </rPr>
          <t xml:space="preserve"> can you discover a relationship involving factorials that gives you a relatively simple formula</t>
        </r>
        <r>
          <rPr>
            <b/>
            <sz val="10"/>
            <color indexed="81"/>
            <rFont val="Tahoma"/>
          </rPr>
          <t xml:space="preserve"> for the best polynomial approximation to the exponential function?  What would you predict for the best sixth degree polynomial based on your proposed formula?</t>
        </r>
      </text>
    </comment>
  </commentList>
</comments>
</file>

<file path=xl/sharedStrings.xml><?xml version="1.0" encoding="utf-8"?>
<sst xmlns="http://schemas.openxmlformats.org/spreadsheetml/2006/main" count="38" uniqueCount="38">
  <si>
    <t>Click each item below for suggestions and investigations</t>
  </si>
  <si>
    <t xml:space="preserve">   Item 1</t>
  </si>
  <si>
    <t xml:space="preserve">   Item 2</t>
  </si>
  <si>
    <t xml:space="preserve">   Item 3</t>
  </si>
  <si>
    <t>Approximating the Sine Function</t>
  </si>
  <si>
    <t xml:space="preserve">and then adjust each coefficient in turn </t>
  </si>
  <si>
    <t xml:space="preserve">Start by setting all the coefficients to 0 </t>
  </si>
  <si>
    <t>coefficients</t>
  </si>
  <si>
    <t>Polynomial:</t>
  </si>
  <si>
    <t>linear</t>
  </si>
  <si>
    <t>quad</t>
  </si>
  <si>
    <t>cubic</t>
  </si>
  <si>
    <t>quartic</t>
  </si>
  <si>
    <t>quintic</t>
  </si>
  <si>
    <r>
      <t xml:space="preserve">We start with the constant coefficient </t>
    </r>
    <r>
      <rPr>
        <b/>
        <i/>
        <sz val="10"/>
        <color indexed="12"/>
        <rFont val="Arial"/>
        <family val="2"/>
      </rPr>
      <t>a</t>
    </r>
    <r>
      <rPr>
        <b/>
        <sz val="10"/>
        <color indexed="12"/>
        <rFont val="Arial"/>
        <family val="2"/>
      </rPr>
      <t xml:space="preserve"> = 1.</t>
    </r>
  </si>
  <si>
    <t>sum of squares =</t>
  </si>
  <si>
    <t xml:space="preserve">The sum of the squares = </t>
  </si>
  <si>
    <t>to</t>
  </si>
  <si>
    <t xml:space="preserve">   Item 4</t>
  </si>
  <si>
    <t xml:space="preserve">   Item 5</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</si>
  <si>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</si>
  <si>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</si>
  <si>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</si>
  <si>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</si>
  <si>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</si>
  <si>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 xml:space="preserve">                This program lets you "build" the best</t>
  </si>
  <si>
    <r>
      <t xml:space="preserve">   polynomial approximation to </t>
    </r>
    <r>
      <rPr>
        <b/>
        <i/>
        <sz val="12"/>
        <rFont val="Arial"/>
        <family val="2"/>
      </rPr>
      <t>y</t>
    </r>
    <r>
      <rPr>
        <b/>
        <sz val="12"/>
        <rFont val="Arial"/>
        <family val="2"/>
      </rPr>
      <t xml:space="preserve"> = e</t>
    </r>
    <r>
      <rPr>
        <b/>
        <i/>
        <vertAlign val="superscript"/>
        <sz val="12"/>
        <rFont val="Arial"/>
        <family val="2"/>
      </rPr>
      <t>x</t>
    </r>
    <r>
      <rPr>
        <b/>
        <sz val="12"/>
        <rFont val="Arial"/>
        <family val="2"/>
      </rPr>
      <t xml:space="preserve"> </t>
    </r>
  </si>
  <si>
    <t>to get the best possible fit to the exponential curve.</t>
  </si>
  <si>
    <t>Sum of Squares</t>
  </si>
  <si>
    <r>
      <t>Enter an interval from -</t>
    </r>
    <r>
      <rPr>
        <b/>
        <i/>
        <sz val="12"/>
        <color indexed="12"/>
        <rFont val="Arial"/>
        <family val="2"/>
      </rPr>
      <t>c</t>
    </r>
    <r>
      <rPr>
        <b/>
        <sz val="12"/>
        <color indexed="12"/>
        <rFont val="Arial"/>
        <family val="2"/>
      </rPr>
      <t xml:space="preserve"> to +</t>
    </r>
    <r>
      <rPr>
        <b/>
        <i/>
        <sz val="12"/>
        <color indexed="12"/>
        <rFont val="Arial"/>
        <family val="2"/>
      </rPr>
      <t>c</t>
    </r>
    <r>
      <rPr>
        <b/>
        <sz val="12"/>
        <color indexed="12"/>
        <rFont val="Arial"/>
        <family val="2"/>
      </rPr>
      <t xml:space="preserve"> </t>
    </r>
  </si>
  <si>
    <r>
      <t xml:space="preserve">First adjust </t>
    </r>
    <r>
      <rPr>
        <b/>
        <i/>
        <sz val="12"/>
        <color indexed="10"/>
        <rFont val="Arial"/>
        <family val="2"/>
      </rPr>
      <t>b</t>
    </r>
    <r>
      <rPr>
        <b/>
        <sz val="12"/>
        <color indexed="12"/>
        <rFont val="Arial"/>
        <family val="2"/>
      </rPr>
      <t xml:space="preserve"> (0 to 10) in the linear coefficient </t>
    </r>
    <r>
      <rPr>
        <b/>
        <sz val="12"/>
        <color indexed="10"/>
        <rFont val="Arial"/>
        <family val="2"/>
      </rPr>
      <t>1/</t>
    </r>
    <r>
      <rPr>
        <b/>
        <i/>
        <sz val="12"/>
        <color indexed="10"/>
        <rFont val="Arial"/>
        <family val="2"/>
      </rPr>
      <t>b</t>
    </r>
    <r>
      <rPr>
        <b/>
        <sz val="12"/>
        <color indexed="12"/>
        <rFont val="Arial"/>
        <family val="2"/>
      </rPr>
      <t>.</t>
    </r>
  </si>
  <si>
    <r>
      <t xml:space="preserve">Next adjust </t>
    </r>
    <r>
      <rPr>
        <b/>
        <i/>
        <sz val="12"/>
        <color indexed="10"/>
        <rFont val="Arial"/>
        <family val="2"/>
      </rPr>
      <t>c</t>
    </r>
    <r>
      <rPr>
        <b/>
        <sz val="12"/>
        <color indexed="12"/>
        <rFont val="Arial"/>
        <family val="2"/>
      </rPr>
      <t xml:space="preserve"> (0 to 10) in the quadratic coefficient </t>
    </r>
    <r>
      <rPr>
        <b/>
        <sz val="12"/>
        <color indexed="10"/>
        <rFont val="Arial"/>
        <family val="2"/>
      </rPr>
      <t>1/c</t>
    </r>
    <r>
      <rPr>
        <b/>
        <sz val="12"/>
        <color indexed="12"/>
        <rFont val="Arial"/>
        <family val="2"/>
      </rPr>
      <t>.</t>
    </r>
  </si>
  <si>
    <r>
      <t xml:space="preserve">Then adjust </t>
    </r>
    <r>
      <rPr>
        <b/>
        <i/>
        <sz val="12"/>
        <color indexed="10"/>
        <rFont val="Arial"/>
        <family val="2"/>
      </rPr>
      <t>d</t>
    </r>
    <r>
      <rPr>
        <b/>
        <sz val="12"/>
        <color indexed="12"/>
        <rFont val="Arial"/>
        <family val="2"/>
      </rPr>
      <t xml:space="preserve"> (0 to 20) in the cubic coefficient </t>
    </r>
    <r>
      <rPr>
        <b/>
        <sz val="12"/>
        <color indexed="10"/>
        <rFont val="Arial"/>
        <family val="2"/>
      </rPr>
      <t>1/</t>
    </r>
    <r>
      <rPr>
        <b/>
        <i/>
        <sz val="12"/>
        <color indexed="10"/>
        <rFont val="Arial"/>
        <family val="2"/>
      </rPr>
      <t>d</t>
    </r>
    <r>
      <rPr>
        <b/>
        <sz val="12"/>
        <color indexed="12"/>
        <rFont val="Arial"/>
        <family val="2"/>
      </rPr>
      <t>.</t>
    </r>
  </si>
  <si>
    <r>
      <t xml:space="preserve">Then adjust </t>
    </r>
    <r>
      <rPr>
        <b/>
        <i/>
        <sz val="12"/>
        <color indexed="10"/>
        <rFont val="Arial"/>
        <family val="2"/>
      </rPr>
      <t>e</t>
    </r>
    <r>
      <rPr>
        <b/>
        <sz val="12"/>
        <color indexed="12"/>
        <rFont val="Arial"/>
        <family val="2"/>
      </rPr>
      <t xml:space="preserve"> (0 to 40) in the quartic coefficient</t>
    </r>
    <r>
      <rPr>
        <b/>
        <sz val="12"/>
        <color indexed="10"/>
        <rFont val="Arial"/>
        <family val="2"/>
      </rPr>
      <t xml:space="preserve"> 1/</t>
    </r>
    <r>
      <rPr>
        <b/>
        <i/>
        <sz val="12"/>
        <color indexed="10"/>
        <rFont val="Arial"/>
        <family val="2"/>
      </rPr>
      <t>e</t>
    </r>
    <r>
      <rPr>
        <b/>
        <sz val="13"/>
        <color indexed="12"/>
        <rFont val="Arial"/>
        <family val="2"/>
      </rPr>
      <t/>
    </r>
  </si>
  <si>
    <r>
      <t xml:space="preserve">based on the numbers </t>
    </r>
    <r>
      <rPr>
        <b/>
        <i/>
        <sz val="12"/>
        <rFont val="Arial"/>
        <family val="2"/>
      </rPr>
      <t>a, b, c, …, f.</t>
    </r>
  </si>
  <si>
    <r>
      <t xml:space="preserve">Finally adjust </t>
    </r>
    <r>
      <rPr>
        <b/>
        <i/>
        <sz val="12"/>
        <color indexed="10"/>
        <rFont val="Arial"/>
        <family val="2"/>
      </rPr>
      <t>f</t>
    </r>
    <r>
      <rPr>
        <b/>
        <sz val="12"/>
        <color indexed="12"/>
        <rFont val="Arial"/>
        <family val="2"/>
      </rPr>
      <t xml:space="preserve"> (0 to 240) in the fifth degree coefficient </t>
    </r>
    <r>
      <rPr>
        <b/>
        <sz val="12"/>
        <color indexed="10"/>
        <rFont val="Arial"/>
        <family val="2"/>
      </rPr>
      <t>1/</t>
    </r>
    <r>
      <rPr>
        <b/>
        <i/>
        <sz val="12"/>
        <color indexed="10"/>
        <rFont val="Arial"/>
        <family val="2"/>
      </rPr>
      <t>f</t>
    </r>
    <r>
      <rPr>
        <b/>
        <sz val="13"/>
        <color indexed="12"/>
        <rFont val="Arial"/>
        <family val="2"/>
      </rPr>
      <t xml:space="preserve"> </t>
    </r>
  </si>
  <si>
    <t xml:space="preserve">   Item 6</t>
  </si>
  <si>
    <t xml:space="preserve">   Item 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</si>
</sst>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
    <numFmt numFmtId="167" formatCode="#,##0.0"/>
  </numFmts>
  <fonts count="31" x14ac:knownFonts="1">
    <font>
      <sz val="10"/>
      <name val="Arial"/>
    </font>
    <font>
      <b/>
      <sz val="10"/>
      <name val="Arial"/>
      <family val="2"/>
    </font>
    <font>
      <b/>
      <sz val="14"/>
      <name val="Arial"/>
      <family val="2"/>
    </font>
    <font>
      <b/>
      <sz val="10"/>
      <color indexed="10"/>
      <name val="Arial"/>
      <family val="2"/>
    </font>
    <font>
      <b/>
      <sz val="12"/>
      <name val="Arial"/>
      <family val="2"/>
    </font>
    <font>
      <b/>
      <sz val="16"/>
      <name val="Arial"/>
      <family val="2"/>
    </font>
    <font>
      <i/>
      <sz val="10"/>
      <name val="Arial"/>
    </font>
    <font>
      <sz val="10"/>
      <name val="Arial"/>
      <family val="2"/>
    </font>
    <font>
      <b/>
      <sz val="12"/>
      <color indexed="12"/>
      <name val="Arial"/>
      <family val="2"/>
    </font>
    <font>
      <sz val="12"/>
      <color indexed="12"/>
      <name val="Arial"/>
      <family val="2"/>
    </font>
    <font>
      <sz val="10"/>
      <color indexed="12"/>
      <name val="Arial"/>
      <family val="2"/>
    </font>
    <font>
      <b/>
      <sz val="10"/>
      <color indexed="12"/>
      <name val="Arial"/>
      <family val="2"/>
    </font>
    <font>
      <b/>
      <i/>
      <sz val="12"/>
      <name val="Arial"/>
      <family val="2"/>
    </font>
    <font>
      <sz val="10"/>
      <name val="Symbol"/>
      <family val="1"/>
      <charset val="2"/>
    </font>
    <font>
      <b/>
      <sz val="11"/>
      <name val="Arial"/>
      <family val="2"/>
    </font>
    <font>
      <sz val="11"/>
      <name val="Arial"/>
    </font>
    <font>
      <sz val="11"/>
      <color indexed="12"/>
      <name val="Arial"/>
    </font>
    <font>
      <sz val="11"/>
      <color indexed="12"/>
      <name val="Arial"/>
      <family val="2"/>
    </font>
    <font>
      <b/>
      <sz val="12"/>
      <color indexed="53"/>
      <name val="Arial"/>
      <family val="2"/>
    </font>
    <font>
      <sz val="10"/>
      <color indexed="81"/>
      <name val="Tahoma"/>
    </font>
    <font>
      <b/>
      <sz val="10"/>
      <color indexed="81"/>
      <name val="Tahoma"/>
    </font>
    <font>
      <b/>
      <sz val="14"/>
      <color indexed="10"/>
      <name val="Arial"/>
      <family val="2"/>
    </font>
    <font>
      <b/>
      <sz val="13"/>
      <color indexed="12"/>
      <name val="Arial"/>
      <family val="2"/>
    </font>
    <font>
      <b/>
      <i/>
      <sz val="12"/>
      <color indexed="10"/>
      <name val="Arial"/>
      <family val="2"/>
    </font>
    <font>
      <b/>
      <i/>
      <vertAlign val="superscript"/>
      <sz val="12"/>
      <name val="Arial"/>
      <family val="2"/>
    </font>
    <font>
      <b/>
      <i/>
      <sz val="12"/>
      <color indexed="12"/>
      <name val="Arial"/>
      <family val="2"/>
    </font>
    <font>
      <b/>
      <sz val="12"/>
      <color indexed="10"/>
      <name val="Arial"/>
      <family val="2"/>
    </font>
    <font>
      <b/>
      <i/>
      <sz val="10"/>
      <color indexed="12"/>
      <name val="Arial"/>
      <family val="2"/>
    </font>
    <font>
      <b/>
      <i/>
      <sz val="10"/>
      <color indexed="81"/>
      <name val="Tahoma"/>
      <family val="2"/>
    </font>
    <font>
      <b/>
      <sz val="10"/>
      <color indexed="81"/>
      <name val="Tahoma"/>
      <family val="2"/>
    </font>
    <font>
      <b/>
      <sz val="10"/>
      <name val="Times New Roman"/>
      <family val="1"/>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1">
    <border>
      <left/>
      <right/>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5" fillId="0" borderId="0" xfId="0" applyFont="1"/>
    <xf numFmtId="0" fontId="0" fillId="0" borderId="0" xfId="0" applyFill="1" applyBorder="1" applyAlignment="1"/>
    <xf numFmtId="0" fontId="0" fillId="0" borderId="0" xfId="0" applyFill="1"/>
    <xf numFmtId="0" fontId="7" fillId="0" borderId="0" xfId="0" applyFont="1"/>
    <xf numFmtId="0" fontId="0" fillId="0" borderId="1" xfId="0" applyBorder="1"/>
    <xf numFmtId="0" fontId="3" fillId="0" borderId="0" xfId="0" applyFont="1" applyAlignment="1">
      <alignment horizontal="centerContinuous"/>
    </xf>
    <xf numFmtId="0" fontId="8" fillId="0" borderId="0" xfId="0" applyFont="1"/>
    <xf numFmtId="0" fontId="9" fillId="0" borderId="0" xfId="0" applyFont="1"/>
    <xf numFmtId="0" fontId="10" fillId="0" borderId="0" xfId="0" applyFont="1"/>
    <xf numFmtId="0" fontId="3" fillId="0" borderId="0" xfId="0" applyFont="1" applyAlignment="1">
      <alignment horizontal="center"/>
    </xf>
    <xf numFmtId="0" fontId="13" fillId="0" borderId="0" xfId="0" applyFont="1"/>
    <xf numFmtId="0" fontId="14" fillId="0" borderId="0" xfId="0" applyFont="1"/>
    <xf numFmtId="0" fontId="15" fillId="0" borderId="0" xfId="0" applyFont="1"/>
    <xf numFmtId="165" fontId="0" fillId="0" borderId="0" xfId="0" applyNumberFormat="1"/>
    <xf numFmtId="1" fontId="0" fillId="0" borderId="0" xfId="0" applyNumberFormat="1"/>
    <xf numFmtId="0" fontId="16" fillId="0" borderId="0" xfId="0" applyFont="1"/>
    <xf numFmtId="0" fontId="17" fillId="0" borderId="0" xfId="0" applyFont="1"/>
    <xf numFmtId="0" fontId="6" fillId="0" borderId="2" xfId="0" applyFont="1" applyFill="1" applyBorder="1" applyAlignment="1">
      <alignment horizontal="center"/>
    </xf>
    <xf numFmtId="0" fontId="0" fillId="0" borderId="0" xfId="0" applyBorder="1"/>
    <xf numFmtId="0" fontId="0" fillId="3" borderId="0" xfId="0" applyFill="1"/>
    <xf numFmtId="0" fontId="4" fillId="0" borderId="0" xfId="0" applyFont="1" applyFill="1"/>
    <xf numFmtId="0" fontId="18" fillId="0" borderId="0" xfId="0" applyFont="1"/>
    <xf numFmtId="0" fontId="4" fillId="3" borderId="0" xfId="0" applyFont="1" applyFill="1"/>
    <xf numFmtId="0" fontId="3" fillId="2" borderId="0" xfId="0" applyFont="1" applyFill="1" applyAlignment="1">
      <alignment horizontal="centerContinuous"/>
    </xf>
    <xf numFmtId="0" fontId="21" fillId="0" borderId="0" xfId="0" applyFont="1"/>
    <xf numFmtId="0" fontId="11" fillId="0" borderId="0" xfId="0" applyFont="1" applyAlignment="1">
      <alignment horizontal="center"/>
    </xf>
    <xf numFmtId="165" fontId="10" fillId="0" borderId="0" xfId="0" applyNumberFormat="1" applyFont="1"/>
    <xf numFmtId="0" fontId="0" fillId="0" borderId="0" xfId="0" applyAlignment="1">
      <alignment horizontal="center"/>
    </xf>
    <xf numFmtId="1" fontId="3" fillId="0" borderId="0" xfId="0" applyNumberFormat="1" applyFont="1" applyAlignment="1">
      <alignment horizontal="center"/>
    </xf>
    <xf numFmtId="1" fontId="0" fillId="0" borderId="0" xfId="0" applyNumberFormat="1" applyAlignment="1">
      <alignment horizontal="center"/>
    </xf>
    <xf numFmtId="164" fontId="3" fillId="0" borderId="0" xfId="0" applyNumberFormat="1" applyFont="1" applyAlignment="1">
      <alignment horizontal="center"/>
    </xf>
    <xf numFmtId="0" fontId="4" fillId="0" borderId="0" xfId="0" applyFont="1"/>
    <xf numFmtId="0" fontId="8" fillId="0" borderId="0" xfId="0" applyFont="1" applyAlignment="1">
      <alignment horizontal="center"/>
    </xf>
    <xf numFmtId="4" fontId="8" fillId="0" borderId="0" xfId="0" applyNumberFormat="1" applyFont="1"/>
    <xf numFmtId="0" fontId="0" fillId="0" borderId="3" xfId="0" applyBorder="1"/>
    <xf numFmtId="0" fontId="0" fillId="0" borderId="2" xfId="0" applyBorder="1"/>
    <xf numFmtId="0" fontId="0" fillId="0" borderId="4" xfId="0" applyBorder="1"/>
    <xf numFmtId="1" fontId="0" fillId="0" borderId="5" xfId="0" applyNumberFormat="1" applyBorder="1"/>
    <xf numFmtId="166" fontId="0" fillId="0" borderId="0" xfId="0" applyNumberFormat="1" applyBorder="1"/>
    <xf numFmtId="164" fontId="0" fillId="0" borderId="0" xfId="0" applyNumberFormat="1" applyBorder="1"/>
    <xf numFmtId="0" fontId="0" fillId="0" borderId="6" xfId="0" applyBorder="1"/>
    <xf numFmtId="0" fontId="0" fillId="0" borderId="5" xfId="0" applyBorder="1"/>
    <xf numFmtId="165" fontId="0" fillId="0" borderId="0" xfId="0" applyNumberFormat="1" applyBorder="1"/>
    <xf numFmtId="167" fontId="0" fillId="0" borderId="0" xfId="0" applyNumberFormat="1" applyBorder="1"/>
    <xf numFmtId="0" fontId="0" fillId="0" borderId="7" xfId="0" applyBorder="1"/>
    <xf numFmtId="0" fontId="0" fillId="0" borderId="8" xfId="0" applyBorder="1"/>
    <xf numFmtId="0" fontId="0" fillId="0" borderId="9" xfId="0" applyBorder="1"/>
    <xf numFmtId="0" fontId="30" fillId="0" borderId="0" xfId="0" applyFont="1"/>
    <xf numFmtId="0" fontId="0" fillId="0" borderId="0" xfId="0" applyProtection="1">
      <protection locked="0"/>
    </xf>
    <xf numFmtId="0" fontId="4" fillId="3" borderId="10" xfId="0" applyFont="1" applyFill="1" applyBorder="1"/>
    <xf numFmtId="0" fontId="26"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activeX/activeX3.xml><?xml version="1.0" encoding="utf-8"?>
<ax:ocx xmlns:ax="http://schemas.microsoft.com/office/2006/activeX" xmlns:r="http://schemas.openxmlformats.org/officeDocument/2006/relationships" ax:classid="{DFD181E0-5E2F-11CE-A449-00AA004A803D}" ax:persistence="persistStreamInit" r:id="rId1"/>
</file>

<file path=xl/activeX/activeX4.xml><?xml version="1.0" encoding="utf-8"?>
<ax:ocx xmlns:ax="http://schemas.microsoft.com/office/2006/activeX" xmlns:r="http://schemas.openxmlformats.org/officeDocument/2006/relationships" ax:classid="{DFD181E0-5E2F-11CE-A449-00AA004A803D}" ax:persistence="persistStreamInit" r:id="rId1"/>
</file>

<file path=xl/activeX/activeX5.xml><?xml version="1.0" encoding="utf-8"?>
<ax:ocx xmlns:ax="http://schemas.microsoft.com/office/2006/activeX" xmlns:r="http://schemas.openxmlformats.org/officeDocument/2006/relationships" ax:classid="{DFD181E0-5E2F-11CE-A449-00AA004A803D}" ax:persistence="persistStreamInit" r:id="rId1"/>
</file>

<file path=xl/activeX/activeX6.xml><?xml version="1.0" encoding="utf-8"?>
<ax:ocx xmlns:ax="http://schemas.microsoft.com/office/2006/activeX" xmlns:r="http://schemas.openxmlformats.org/officeDocument/2006/relationships" ax:classid="{DFD181E0-5E2F-11CE-A449-00AA004A803D}"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94117647058823E-2"/>
          <c:y val="6.2295081967213117E-2"/>
          <c:w val="0.93176470588235294"/>
          <c:h val="0.80655737704918029"/>
        </c:manualLayout>
      </c:layout>
      <c:scatterChart>
        <c:scatterStyle val="lineMarker"/>
        <c:varyColors val="0"/>
        <c:ser>
          <c:idx val="0"/>
          <c:order val="0"/>
          <c:spPr>
            <a:ln w="25400">
              <a:solidFill>
                <a:srgbClr val="0000FF"/>
              </a:solidFill>
              <a:prstDash val="solid"/>
            </a:ln>
          </c:spPr>
          <c:marker>
            <c:symbol val="none"/>
          </c:marker>
          <c:xVal>
            <c:numRef>
              <c:f>Sheet3!$A$2:$A$203</c:f>
              <c:numCache>
                <c:formatCode>General</c:formatCode>
                <c:ptCount val="202"/>
                <c:pt idx="0" formatCode="0">
                  <c:v>-2.1</c:v>
                </c:pt>
                <c:pt idx="1">
                  <c:v>-2.0790000000000002</c:v>
                </c:pt>
                <c:pt idx="2">
                  <c:v>-2.0580000000000003</c:v>
                </c:pt>
                <c:pt idx="3">
                  <c:v>-2.0370000000000004</c:v>
                </c:pt>
                <c:pt idx="4">
                  <c:v>-2.0160000000000005</c:v>
                </c:pt>
                <c:pt idx="5">
                  <c:v>-1.9950000000000006</c:v>
                </c:pt>
                <c:pt idx="6">
                  <c:v>-1.9740000000000006</c:v>
                </c:pt>
                <c:pt idx="7">
                  <c:v>-1.9530000000000007</c:v>
                </c:pt>
                <c:pt idx="8">
                  <c:v>-1.9320000000000008</c:v>
                </c:pt>
                <c:pt idx="9">
                  <c:v>-1.9110000000000009</c:v>
                </c:pt>
                <c:pt idx="10">
                  <c:v>-1.890000000000001</c:v>
                </c:pt>
                <c:pt idx="11">
                  <c:v>-1.8690000000000011</c:v>
                </c:pt>
                <c:pt idx="12">
                  <c:v>-1.8480000000000012</c:v>
                </c:pt>
                <c:pt idx="13">
                  <c:v>-1.8270000000000013</c:v>
                </c:pt>
                <c:pt idx="14">
                  <c:v>-1.8060000000000014</c:v>
                </c:pt>
                <c:pt idx="15">
                  <c:v>-1.7850000000000015</c:v>
                </c:pt>
                <c:pt idx="16">
                  <c:v>-1.7640000000000016</c:v>
                </c:pt>
                <c:pt idx="17">
                  <c:v>-1.7430000000000017</c:v>
                </c:pt>
                <c:pt idx="18">
                  <c:v>-1.7220000000000018</c:v>
                </c:pt>
                <c:pt idx="19">
                  <c:v>-1.7010000000000018</c:v>
                </c:pt>
                <c:pt idx="20">
                  <c:v>-1.6800000000000019</c:v>
                </c:pt>
                <c:pt idx="21">
                  <c:v>-1.659000000000002</c:v>
                </c:pt>
                <c:pt idx="22">
                  <c:v>-1.6380000000000021</c:v>
                </c:pt>
                <c:pt idx="23">
                  <c:v>-1.6170000000000022</c:v>
                </c:pt>
                <c:pt idx="24">
                  <c:v>-1.5960000000000023</c:v>
                </c:pt>
                <c:pt idx="25">
                  <c:v>-1.5750000000000024</c:v>
                </c:pt>
                <c:pt idx="26">
                  <c:v>-1.5540000000000025</c:v>
                </c:pt>
                <c:pt idx="27">
                  <c:v>-1.5330000000000026</c:v>
                </c:pt>
                <c:pt idx="28">
                  <c:v>-1.5120000000000027</c:v>
                </c:pt>
                <c:pt idx="29">
                  <c:v>-1.4910000000000028</c:v>
                </c:pt>
                <c:pt idx="30">
                  <c:v>-1.4700000000000029</c:v>
                </c:pt>
                <c:pt idx="31">
                  <c:v>-1.449000000000003</c:v>
                </c:pt>
                <c:pt idx="32">
                  <c:v>-1.428000000000003</c:v>
                </c:pt>
                <c:pt idx="33">
                  <c:v>-1.4070000000000031</c:v>
                </c:pt>
                <c:pt idx="34">
                  <c:v>-1.3860000000000032</c:v>
                </c:pt>
                <c:pt idx="35">
                  <c:v>-1.3650000000000033</c:v>
                </c:pt>
                <c:pt idx="36">
                  <c:v>-1.3440000000000034</c:v>
                </c:pt>
                <c:pt idx="37">
                  <c:v>-1.3230000000000035</c:v>
                </c:pt>
                <c:pt idx="38">
                  <c:v>-1.3020000000000036</c:v>
                </c:pt>
                <c:pt idx="39">
                  <c:v>-1.2810000000000037</c:v>
                </c:pt>
                <c:pt idx="40">
                  <c:v>-1.2600000000000038</c:v>
                </c:pt>
                <c:pt idx="41">
                  <c:v>-1.2390000000000039</c:v>
                </c:pt>
                <c:pt idx="42">
                  <c:v>-1.218000000000004</c:v>
                </c:pt>
                <c:pt idx="43">
                  <c:v>-1.1970000000000041</c:v>
                </c:pt>
                <c:pt idx="44">
                  <c:v>-1.1760000000000042</c:v>
                </c:pt>
                <c:pt idx="45">
                  <c:v>-1.1550000000000042</c:v>
                </c:pt>
                <c:pt idx="46">
                  <c:v>-1.1340000000000043</c:v>
                </c:pt>
                <c:pt idx="47">
                  <c:v>-1.1130000000000044</c:v>
                </c:pt>
                <c:pt idx="48">
                  <c:v>-1.0920000000000045</c:v>
                </c:pt>
                <c:pt idx="49">
                  <c:v>-1.0710000000000046</c:v>
                </c:pt>
                <c:pt idx="50">
                  <c:v>-1.0500000000000047</c:v>
                </c:pt>
                <c:pt idx="51">
                  <c:v>-1.0290000000000048</c:v>
                </c:pt>
                <c:pt idx="52">
                  <c:v>-1.0080000000000049</c:v>
                </c:pt>
                <c:pt idx="53">
                  <c:v>-0.98700000000000487</c:v>
                </c:pt>
                <c:pt idx="54">
                  <c:v>-0.96600000000000485</c:v>
                </c:pt>
                <c:pt idx="55">
                  <c:v>-0.94500000000000484</c:v>
                </c:pt>
                <c:pt idx="56">
                  <c:v>-0.92400000000000482</c:v>
                </c:pt>
                <c:pt idx="57">
                  <c:v>-0.9030000000000048</c:v>
                </c:pt>
                <c:pt idx="58">
                  <c:v>-0.88200000000000478</c:v>
                </c:pt>
                <c:pt idx="59">
                  <c:v>-0.86100000000000476</c:v>
                </c:pt>
                <c:pt idx="60">
                  <c:v>-0.84000000000000474</c:v>
                </c:pt>
                <c:pt idx="61">
                  <c:v>-0.81900000000000472</c:v>
                </c:pt>
                <c:pt idx="62">
                  <c:v>-0.79800000000000471</c:v>
                </c:pt>
                <c:pt idx="63">
                  <c:v>-0.77700000000000469</c:v>
                </c:pt>
                <c:pt idx="64">
                  <c:v>-0.75600000000000467</c:v>
                </c:pt>
                <c:pt idx="65">
                  <c:v>-0.73500000000000465</c:v>
                </c:pt>
                <c:pt idx="66">
                  <c:v>-0.71400000000000463</c:v>
                </c:pt>
                <c:pt idx="67">
                  <c:v>-0.69300000000000461</c:v>
                </c:pt>
                <c:pt idx="68">
                  <c:v>-0.67200000000000459</c:v>
                </c:pt>
                <c:pt idx="69">
                  <c:v>-0.65100000000000458</c:v>
                </c:pt>
                <c:pt idx="70">
                  <c:v>-0.63000000000000456</c:v>
                </c:pt>
                <c:pt idx="71">
                  <c:v>-0.60900000000000454</c:v>
                </c:pt>
                <c:pt idx="72">
                  <c:v>-0.58800000000000452</c:v>
                </c:pt>
                <c:pt idx="73">
                  <c:v>-0.5670000000000045</c:v>
                </c:pt>
                <c:pt idx="74">
                  <c:v>-0.54600000000000448</c:v>
                </c:pt>
                <c:pt idx="75">
                  <c:v>-0.52500000000000446</c:v>
                </c:pt>
                <c:pt idx="76">
                  <c:v>-0.50400000000000444</c:v>
                </c:pt>
                <c:pt idx="77">
                  <c:v>-0.48300000000000443</c:v>
                </c:pt>
                <c:pt idx="78">
                  <c:v>-0.46200000000000441</c:v>
                </c:pt>
                <c:pt idx="79">
                  <c:v>-0.44100000000000439</c:v>
                </c:pt>
                <c:pt idx="80">
                  <c:v>-0.42000000000000437</c:v>
                </c:pt>
                <c:pt idx="81">
                  <c:v>-0.39900000000000435</c:v>
                </c:pt>
                <c:pt idx="82">
                  <c:v>-0.37800000000000433</c:v>
                </c:pt>
                <c:pt idx="83">
                  <c:v>-0.35700000000000431</c:v>
                </c:pt>
                <c:pt idx="84">
                  <c:v>-0.3360000000000043</c:v>
                </c:pt>
                <c:pt idx="85">
                  <c:v>-0.31500000000000428</c:v>
                </c:pt>
                <c:pt idx="86">
                  <c:v>-0.29400000000000426</c:v>
                </c:pt>
                <c:pt idx="87">
                  <c:v>-0.27300000000000424</c:v>
                </c:pt>
                <c:pt idx="88">
                  <c:v>-0.25200000000000422</c:v>
                </c:pt>
                <c:pt idx="89">
                  <c:v>-0.23100000000000423</c:v>
                </c:pt>
                <c:pt idx="90">
                  <c:v>-0.21000000000000424</c:v>
                </c:pt>
                <c:pt idx="91">
                  <c:v>-0.18900000000000425</c:v>
                </c:pt>
                <c:pt idx="92">
                  <c:v>-0.16800000000000426</c:v>
                </c:pt>
                <c:pt idx="93">
                  <c:v>-0.14700000000000427</c:v>
                </c:pt>
                <c:pt idx="94">
                  <c:v>-0.12600000000000428</c:v>
                </c:pt>
                <c:pt idx="95">
                  <c:v>-0.10500000000000427</c:v>
                </c:pt>
                <c:pt idx="96">
                  <c:v>-8.4000000000004266E-2</c:v>
                </c:pt>
                <c:pt idx="97">
                  <c:v>-6.3000000000004261E-2</c:v>
                </c:pt>
                <c:pt idx="98">
                  <c:v>-4.2000000000004256E-2</c:v>
                </c:pt>
                <c:pt idx="99">
                  <c:v>-2.1000000000004255E-2</c:v>
                </c:pt>
                <c:pt idx="100">
                  <c:v>-4.253541963095131E-15</c:v>
                </c:pt>
                <c:pt idx="101">
                  <c:v>2.0999999999995748E-2</c:v>
                </c:pt>
                <c:pt idx="102">
                  <c:v>4.1999999999995749E-2</c:v>
                </c:pt>
                <c:pt idx="103">
                  <c:v>6.2999999999995754E-2</c:v>
                </c:pt>
                <c:pt idx="104">
                  <c:v>8.3999999999995759E-2</c:v>
                </c:pt>
                <c:pt idx="105">
                  <c:v>0.10499999999999576</c:v>
                </c:pt>
                <c:pt idx="106">
                  <c:v>0.12599999999999575</c:v>
                </c:pt>
                <c:pt idx="107">
                  <c:v>0.14699999999999575</c:v>
                </c:pt>
                <c:pt idx="108">
                  <c:v>0.16799999999999574</c:v>
                </c:pt>
                <c:pt idx="109">
                  <c:v>0.18899999999999573</c:v>
                </c:pt>
                <c:pt idx="110">
                  <c:v>0.20999999999999572</c:v>
                </c:pt>
                <c:pt idx="111">
                  <c:v>0.23099999999999571</c:v>
                </c:pt>
                <c:pt idx="112">
                  <c:v>0.25199999999999573</c:v>
                </c:pt>
                <c:pt idx="113">
                  <c:v>0.27299999999999575</c:v>
                </c:pt>
                <c:pt idx="114">
                  <c:v>0.29399999999999576</c:v>
                </c:pt>
                <c:pt idx="115">
                  <c:v>0.31499999999999578</c:v>
                </c:pt>
                <c:pt idx="116">
                  <c:v>0.3359999999999958</c:v>
                </c:pt>
                <c:pt idx="117">
                  <c:v>0.35699999999999582</c:v>
                </c:pt>
                <c:pt idx="118">
                  <c:v>0.37799999999999584</c:v>
                </c:pt>
                <c:pt idx="119">
                  <c:v>0.39899999999999586</c:v>
                </c:pt>
                <c:pt idx="120">
                  <c:v>0.41999999999999588</c:v>
                </c:pt>
                <c:pt idx="121">
                  <c:v>0.4409999999999959</c:v>
                </c:pt>
                <c:pt idx="122">
                  <c:v>0.46199999999999591</c:v>
                </c:pt>
                <c:pt idx="123">
                  <c:v>0.48299999999999593</c:v>
                </c:pt>
                <c:pt idx="124">
                  <c:v>0.5039999999999959</c:v>
                </c:pt>
                <c:pt idx="125">
                  <c:v>0.52499999999999591</c:v>
                </c:pt>
                <c:pt idx="126">
                  <c:v>0.54599999999999593</c:v>
                </c:pt>
                <c:pt idx="127">
                  <c:v>0.56699999999999595</c:v>
                </c:pt>
                <c:pt idx="128">
                  <c:v>0.58799999999999597</c:v>
                </c:pt>
                <c:pt idx="129">
                  <c:v>0.60899999999999599</c:v>
                </c:pt>
                <c:pt idx="130">
                  <c:v>0.62999999999999601</c:v>
                </c:pt>
                <c:pt idx="131">
                  <c:v>0.65099999999999603</c:v>
                </c:pt>
                <c:pt idx="132">
                  <c:v>0.67199999999999604</c:v>
                </c:pt>
                <c:pt idx="133">
                  <c:v>0.69299999999999606</c:v>
                </c:pt>
                <c:pt idx="134">
                  <c:v>0.71399999999999608</c:v>
                </c:pt>
                <c:pt idx="135">
                  <c:v>0.7349999999999961</c:v>
                </c:pt>
                <c:pt idx="136">
                  <c:v>0.75599999999999612</c:v>
                </c:pt>
                <c:pt idx="137">
                  <c:v>0.77699999999999614</c:v>
                </c:pt>
                <c:pt idx="138">
                  <c:v>0.79799999999999616</c:v>
                </c:pt>
                <c:pt idx="139">
                  <c:v>0.81899999999999618</c:v>
                </c:pt>
                <c:pt idx="140">
                  <c:v>0.83999999999999619</c:v>
                </c:pt>
                <c:pt idx="141">
                  <c:v>0.86099999999999621</c:v>
                </c:pt>
                <c:pt idx="142">
                  <c:v>0.88199999999999623</c:v>
                </c:pt>
                <c:pt idx="143">
                  <c:v>0.90299999999999625</c:v>
                </c:pt>
                <c:pt idx="144">
                  <c:v>0.92399999999999627</c:v>
                </c:pt>
                <c:pt idx="145">
                  <c:v>0.94499999999999629</c:v>
                </c:pt>
                <c:pt idx="146">
                  <c:v>0.96599999999999631</c:v>
                </c:pt>
                <c:pt idx="147">
                  <c:v>0.98699999999999632</c:v>
                </c:pt>
                <c:pt idx="148">
                  <c:v>1.0079999999999962</c:v>
                </c:pt>
                <c:pt idx="149">
                  <c:v>1.0289999999999961</c:v>
                </c:pt>
                <c:pt idx="150">
                  <c:v>1.049999999999996</c:v>
                </c:pt>
                <c:pt idx="151">
                  <c:v>1.070999999999996</c:v>
                </c:pt>
                <c:pt idx="152">
                  <c:v>1.0919999999999959</c:v>
                </c:pt>
                <c:pt idx="153">
                  <c:v>1.1129999999999958</c:v>
                </c:pt>
                <c:pt idx="154">
                  <c:v>1.1339999999999957</c:v>
                </c:pt>
                <c:pt idx="155">
                  <c:v>1.1549999999999956</c:v>
                </c:pt>
                <c:pt idx="156">
                  <c:v>1.1759999999999955</c:v>
                </c:pt>
                <c:pt idx="157">
                  <c:v>1.1969999999999954</c:v>
                </c:pt>
                <c:pt idx="158">
                  <c:v>1.2179999999999953</c:v>
                </c:pt>
                <c:pt idx="159">
                  <c:v>1.2389999999999952</c:v>
                </c:pt>
                <c:pt idx="160">
                  <c:v>1.2599999999999951</c:v>
                </c:pt>
                <c:pt idx="161">
                  <c:v>1.280999999999995</c:v>
                </c:pt>
                <c:pt idx="162">
                  <c:v>1.3019999999999949</c:v>
                </c:pt>
                <c:pt idx="163">
                  <c:v>1.3229999999999948</c:v>
                </c:pt>
                <c:pt idx="164">
                  <c:v>1.3439999999999948</c:v>
                </c:pt>
                <c:pt idx="165">
                  <c:v>1.3649999999999947</c:v>
                </c:pt>
                <c:pt idx="166">
                  <c:v>1.3859999999999946</c:v>
                </c:pt>
                <c:pt idx="167">
                  <c:v>1.4069999999999945</c:v>
                </c:pt>
                <c:pt idx="168">
                  <c:v>1.4279999999999944</c:v>
                </c:pt>
                <c:pt idx="169">
                  <c:v>1.4489999999999943</c:v>
                </c:pt>
                <c:pt idx="170">
                  <c:v>1.4699999999999942</c:v>
                </c:pt>
                <c:pt idx="171">
                  <c:v>1.4909999999999941</c:v>
                </c:pt>
                <c:pt idx="172">
                  <c:v>1.511999999999994</c:v>
                </c:pt>
                <c:pt idx="173">
                  <c:v>1.5329999999999939</c:v>
                </c:pt>
                <c:pt idx="174">
                  <c:v>1.5539999999999938</c:v>
                </c:pt>
                <c:pt idx="175">
                  <c:v>1.5749999999999937</c:v>
                </c:pt>
                <c:pt idx="176">
                  <c:v>1.5959999999999936</c:v>
                </c:pt>
                <c:pt idx="177">
                  <c:v>1.6169999999999936</c:v>
                </c:pt>
                <c:pt idx="178">
                  <c:v>1.6379999999999935</c:v>
                </c:pt>
                <c:pt idx="179">
                  <c:v>1.6589999999999934</c:v>
                </c:pt>
                <c:pt idx="180">
                  <c:v>1.6799999999999933</c:v>
                </c:pt>
                <c:pt idx="181">
                  <c:v>1.7009999999999932</c:v>
                </c:pt>
                <c:pt idx="182">
                  <c:v>1.7219999999999931</c:v>
                </c:pt>
                <c:pt idx="183">
                  <c:v>1.742999999999993</c:v>
                </c:pt>
                <c:pt idx="184">
                  <c:v>1.7639999999999929</c:v>
                </c:pt>
                <c:pt idx="185">
                  <c:v>1.7849999999999928</c:v>
                </c:pt>
                <c:pt idx="186">
                  <c:v>1.8059999999999927</c:v>
                </c:pt>
                <c:pt idx="187">
                  <c:v>1.8269999999999926</c:v>
                </c:pt>
                <c:pt idx="188">
                  <c:v>1.8479999999999925</c:v>
                </c:pt>
                <c:pt idx="189">
                  <c:v>1.8689999999999924</c:v>
                </c:pt>
                <c:pt idx="190">
                  <c:v>1.8899999999999924</c:v>
                </c:pt>
                <c:pt idx="191">
                  <c:v>1.9109999999999923</c:v>
                </c:pt>
                <c:pt idx="192">
                  <c:v>1.9319999999999922</c:v>
                </c:pt>
                <c:pt idx="193">
                  <c:v>1.9529999999999921</c:v>
                </c:pt>
                <c:pt idx="194">
                  <c:v>1.973999999999992</c:v>
                </c:pt>
                <c:pt idx="195">
                  <c:v>1.9949999999999919</c:v>
                </c:pt>
                <c:pt idx="196">
                  <c:v>2.015999999999992</c:v>
                </c:pt>
                <c:pt idx="197">
                  <c:v>2.0369999999999919</c:v>
                </c:pt>
                <c:pt idx="198">
                  <c:v>2.0579999999999918</c:v>
                </c:pt>
                <c:pt idx="199">
                  <c:v>2.0789999999999917</c:v>
                </c:pt>
                <c:pt idx="200">
                  <c:v>2.0999999999999917</c:v>
                </c:pt>
              </c:numCache>
            </c:numRef>
          </c:xVal>
          <c:yVal>
            <c:numRef>
              <c:f>Sheet3!$B$2:$B$203</c:f>
              <c:numCache>
                <c:formatCode>0.00000</c:formatCode>
                <c:ptCount val="202"/>
                <c:pt idx="0">
                  <c:v>0.12245642825298191</c:v>
                </c:pt>
                <c:pt idx="1">
                  <c:v>0.12505520489671398</c:v>
                </c:pt>
                <c:pt idx="2">
                  <c:v>0.12770913291257377</c:v>
                </c:pt>
                <c:pt idx="3">
                  <c:v>0.1304193827258284</c:v>
                </c:pt>
                <c:pt idx="4">
                  <c:v>0.13318714960057054</c:v>
                </c:pt>
                <c:pt idx="5">
                  <c:v>0.1360136541668491</c:v>
                </c:pt>
                <c:pt idx="6">
                  <c:v>0.13890014295898692</c:v>
                </c:pt>
                <c:pt idx="7">
                  <c:v>0.14184788896532263</c:v>
                </c:pt>
                <c:pt idx="8">
                  <c:v>0.14485819218961912</c:v>
                </c:pt>
                <c:pt idx="9">
                  <c:v>0.14793238022438626</c:v>
                </c:pt>
                <c:pt idx="10">
                  <c:v>0.1510718088363707</c:v>
                </c:pt>
                <c:pt idx="11">
                  <c:v>0.15427786256447099</c:v>
                </c:pt>
                <c:pt idx="12">
                  <c:v>0.15755195533034172</c:v>
                </c:pt>
                <c:pt idx="13">
                  <c:v>0.16089553106195584</c:v>
                </c:pt>
                <c:pt idx="14">
                  <c:v>0.16431006433040024</c:v>
                </c:pt>
                <c:pt idx="15">
                  <c:v>0.16779706100018563</c:v>
                </c:pt>
                <c:pt idx="16">
                  <c:v>0.17135805889335712</c:v>
                </c:pt>
                <c:pt idx="17">
                  <c:v>0.17499462846769859</c:v>
                </c:pt>
                <c:pt idx="18">
                  <c:v>0.17870837350933022</c:v>
                </c:pt>
                <c:pt idx="19">
                  <c:v>0.18250093184000396</c:v>
                </c:pt>
                <c:pt idx="20">
                  <c:v>0.18637397603940961</c:v>
                </c:pt>
                <c:pt idx="21">
                  <c:v>0.19032921418280946</c:v>
                </c:pt>
                <c:pt idx="22">
                  <c:v>0.19436839059432728</c:v>
                </c:pt>
                <c:pt idx="23">
                  <c:v>0.19849328661622342</c:v>
                </c:pt>
                <c:pt idx="24">
                  <c:v>0.20270572139449566</c:v>
                </c:pt>
                <c:pt idx="25">
                  <c:v>0.20700755268115212</c:v>
                </c:pt>
                <c:pt idx="26">
                  <c:v>0.21140067765350995</c:v>
                </c:pt>
                <c:pt idx="27">
                  <c:v>0.21588703375088128</c:v>
                </c:pt>
                <c:pt idx="28">
                  <c:v>0.22046859952901535</c:v>
                </c:pt>
                <c:pt idx="29">
                  <c:v>0.22514739553267371</c:v>
                </c:pt>
                <c:pt idx="30">
                  <c:v>0.22992548518672318</c:v>
                </c:pt>
                <c:pt idx="31">
                  <c:v>0.23480497570613962</c:v>
                </c:pt>
                <c:pt idx="32">
                  <c:v>0.23978801902532396</c:v>
                </c:pt>
                <c:pt idx="33">
                  <c:v>0.24487681274714007</c:v>
                </c:pt>
                <c:pt idx="34">
                  <c:v>0.25007360111209331</c:v>
                </c:pt>
                <c:pt idx="35">
                  <c:v>0.25538067598807684</c:v>
                </c:pt>
                <c:pt idx="36">
                  <c:v>0.26080037788112276</c:v>
                </c:pt>
                <c:pt idx="37">
                  <c:v>0.26633509696760294</c:v>
                </c:pt>
                <c:pt idx="38">
                  <c:v>0.27198727414833557</c:v>
                </c:pt>
                <c:pt idx="39">
                  <c:v>0.27775940212506217</c:v>
                </c:pt>
                <c:pt idx="40">
                  <c:v>0.28365402649976929</c:v>
                </c:pt>
                <c:pt idx="41">
                  <c:v>0.28967374689734032</c:v>
                </c:pt>
                <c:pt idx="42">
                  <c:v>0.29582121811203205</c:v>
                </c:pt>
                <c:pt idx="43">
                  <c:v>0.30209915127828219</c:v>
                </c:pt>
                <c:pt idx="44">
                  <c:v>0.30851031506636345</c:v>
                </c:pt>
                <c:pt idx="45">
                  <c:v>0.31505753690341198</c:v>
                </c:pt>
                <c:pt idx="46">
                  <c:v>0.32174370422036874</c:v>
                </c:pt>
                <c:pt idx="47">
                  <c:v>0.32857176572538316</c:v>
                </c:pt>
                <c:pt idx="48">
                  <c:v>0.33554473270424118</c:v>
                </c:pt>
                <c:pt idx="49">
                  <c:v>0.34266568034839129</c:v>
                </c:pt>
                <c:pt idx="50">
                  <c:v>0.34993774911115372</c:v>
                </c:pt>
                <c:pt idx="51">
                  <c:v>0.35736414609271111</c:v>
                </c:pt>
                <c:pt idx="52">
                  <c:v>0.36494814645449192</c:v>
                </c:pt>
                <c:pt idx="53">
                  <c:v>0.37269309486356955</c:v>
                </c:pt>
                <c:pt idx="54">
                  <c:v>0.38060240696771458</c:v>
                </c:pt>
                <c:pt idx="55">
                  <c:v>0.38867957090175115</c:v>
                </c:pt>
                <c:pt idx="56">
                  <c:v>0.39692814882588057</c:v>
                </c:pt>
                <c:pt idx="57">
                  <c:v>0.4053517784966521</c:v>
                </c:pt>
                <c:pt idx="58">
                  <c:v>0.41395417487127212</c:v>
                </c:pt>
                <c:pt idx="59">
                  <c:v>0.42273913174596084</c:v>
                </c:pt>
                <c:pt idx="60">
                  <c:v>0.43171052342907762</c:v>
                </c:pt>
                <c:pt idx="61">
                  <c:v>0.44087230644975406</c:v>
                </c:pt>
                <c:pt idx="62">
                  <c:v>0.45022852130278712</c:v>
                </c:pt>
                <c:pt idx="63">
                  <c:v>0.45978329423056302</c:v>
                </c:pt>
                <c:pt idx="64">
                  <c:v>0.46954083904279709</c:v>
                </c:pt>
                <c:pt idx="65">
                  <c:v>0.47950545897489188</c:v>
                </c:pt>
                <c:pt idx="66">
                  <c:v>0.48968154858573393</c:v>
                </c:pt>
                <c:pt idx="67">
                  <c:v>0.50007359569576537</c:v>
                </c:pt>
                <c:pt idx="68">
                  <c:v>0.51068618336618554</c:v>
                </c:pt>
                <c:pt idx="69">
                  <c:v>0.52152399192015519</c:v>
                </c:pt>
                <c:pt idx="70">
                  <c:v>0.53259180100689474</c:v>
                </c:pt>
                <c:pt idx="71">
                  <c:v>0.54389449170958748</c:v>
                </c:pt>
                <c:pt idx="72">
                  <c:v>0.5554370486980158</c:v>
                </c:pt>
                <c:pt idx="73">
                  <c:v>0.56722456242688157</c:v>
                </c:pt>
                <c:pt idx="74">
                  <c:v>0.57926223138077948</c:v>
                </c:pt>
                <c:pt idx="75">
                  <c:v>0.59155536436681244</c:v>
                </c:pt>
                <c:pt idx="76">
                  <c:v>0.60410938285586202</c:v>
                </c:pt>
                <c:pt idx="77">
                  <c:v>0.61692982337354474</c:v>
                </c:pt>
                <c:pt idx="78">
                  <c:v>0.63002233994190948</c:v>
                </c:pt>
                <c:pt idx="79">
                  <c:v>0.64339270657295333</c:v>
                </c:pt>
                <c:pt idx="80">
                  <c:v>0.65704681981505386</c:v>
                </c:pt>
                <c:pt idx="81">
                  <c:v>0.67099070135344296</c:v>
                </c:pt>
                <c:pt idx="82">
                  <c:v>0.68523050066586733</c:v>
                </c:pt>
                <c:pt idx="83">
                  <c:v>0.69977249773460803</c:v>
                </c:pt>
                <c:pt idx="84">
                  <c:v>0.71462310581605426</c:v>
                </c:pt>
                <c:pt idx="85">
                  <c:v>0.7297888742690537</c:v>
                </c:pt>
                <c:pt idx="86">
                  <c:v>0.74527649144328545</c:v>
                </c:pt>
                <c:pt idx="87">
                  <c:v>0.76109278762893107</c:v>
                </c:pt>
                <c:pt idx="88">
                  <c:v>0.7772447380689429</c:v>
                </c:pt>
                <c:pt idx="89">
                  <c:v>0.79373946603523937</c:v>
                </c:pt>
                <c:pt idx="90">
                  <c:v>0.81058424597018364</c:v>
                </c:pt>
                <c:pt idx="91">
                  <c:v>0.82778650669473008</c:v>
                </c:pt>
                <c:pt idx="92">
                  <c:v>0.84535383468465508</c:v>
                </c:pt>
                <c:pt idx="93">
                  <c:v>0.86329397741631575</c:v>
                </c:pt>
                <c:pt idx="94">
                  <c:v>0.88161484678341229</c:v>
                </c:pt>
                <c:pt idx="95">
                  <c:v>0.90032452258626172</c:v>
                </c:pt>
                <c:pt idx="96">
                  <c:v>0.91943125609512077</c:v>
                </c:pt>
                <c:pt idx="97">
                  <c:v>0.93894347368912923</c:v>
                </c:pt>
                <c:pt idx="98">
                  <c:v>0.95886978057248051</c:v>
                </c:pt>
                <c:pt idx="99">
                  <c:v>0.97921896456945545</c:v>
                </c:pt>
                <c:pt idx="100">
                  <c:v>0.99999999999999578</c:v>
                </c:pt>
                <c:pt idx="101">
                  <c:v>1.0212220516375243</c:v>
                </c:pt>
                <c:pt idx="102">
                  <c:v>1.0428944787507588</c:v>
                </c:pt>
                <c:pt idx="103">
                  <c:v>1.0650268392313009</c:v>
                </c:pt>
                <c:pt idx="104">
                  <c:v>1.0876288938088214</c:v>
                </c:pt>
                <c:pt idx="105">
                  <c:v>1.1107106103557005</c:v>
                </c:pt>
                <c:pt idx="106">
                  <c:v>1.1342821682830202</c:v>
                </c:pt>
                <c:pt idx="107">
                  <c:v>1.1583539630298503</c:v>
                </c:pt>
                <c:pt idx="108">
                  <c:v>1.1829366106478059</c:v>
                </c:pt>
                <c:pt idx="109">
                  <c:v>1.2080409524828966</c:v>
                </c:pt>
                <c:pt idx="110">
                  <c:v>1.2336780599567381</c:v>
                </c:pt>
                <c:pt idx="111">
                  <c:v>1.2598592394492261</c:v>
                </c:pt>
                <c:pt idx="112">
                  <c:v>1.2865960372848351</c:v>
                </c:pt>
                <c:pt idx="113">
                  <c:v>1.3139002448247337</c:v>
                </c:pt>
                <c:pt idx="114">
                  <c:v>1.3417839036669656</c:v>
                </c:pt>
                <c:pt idx="115">
                  <c:v>1.3702593109569909</c:v>
                </c:pt>
                <c:pt idx="116">
                  <c:v>1.3993390248109245</c:v>
                </c:pt>
                <c:pt idx="117">
                  <c:v>1.429035869853871</c:v>
                </c:pt>
                <c:pt idx="118">
                  <c:v>1.4593629428757906</c:v>
                </c:pt>
                <c:pt idx="119">
                  <c:v>1.4903336186073963</c:v>
                </c:pt>
                <c:pt idx="120">
                  <c:v>1.5219615556186274</c:v>
                </c:pt>
                <c:pt idx="121">
                  <c:v>1.5542607023422994</c:v>
                </c:pt>
                <c:pt idx="122">
                  <c:v>1.5872453032255893</c:v>
                </c:pt>
                <c:pt idx="123">
                  <c:v>1.6209299050120676</c:v>
                </c:pt>
                <c:pt idx="124">
                  <c:v>1.655329363157048</c:v>
                </c:pt>
                <c:pt idx="125">
                  <c:v>1.6904588483790846</c:v>
                </c:pt>
                <c:pt idx="126">
                  <c:v>1.7263338533505026</c:v>
                </c:pt>
                <c:pt idx="127">
                  <c:v>1.762970199529921</c:v>
                </c:pt>
                <c:pt idx="128">
                  <c:v>1.8003840441397692</c:v>
                </c:pt>
                <c:pt idx="129">
                  <c:v>1.8385918872918858</c:v>
                </c:pt>
                <c:pt idx="130">
                  <c:v>1.8776105792643356</c:v>
                </c:pt>
                <c:pt idx="131">
                  <c:v>1.9174573279326534</c:v>
                </c:pt>
                <c:pt idx="132">
                  <c:v>1.958149706358798</c:v>
                </c:pt>
                <c:pt idx="133">
                  <c:v>1.9997056605411561</c:v>
                </c:pt>
                <c:pt idx="134">
                  <c:v>2.042143517329019</c:v>
                </c:pt>
                <c:pt idx="135">
                  <c:v>2.0854819925050196</c:v>
                </c:pt>
                <c:pt idx="136">
                  <c:v>2.1297401990390976</c:v>
                </c:pt>
                <c:pt idx="137">
                  <c:v>2.1749376555176259</c:v>
                </c:pt>
                <c:pt idx="138">
                  <c:v>2.2210942947514263</c:v>
                </c:pt>
                <c:pt idx="139">
                  <c:v>2.2682304725664615</c:v>
                </c:pt>
                <c:pt idx="140">
                  <c:v>2.3163669767810831</c:v>
                </c:pt>
                <c:pt idx="141">
                  <c:v>2.3655250363737972</c:v>
                </c:pt>
                <c:pt idx="142">
                  <c:v>2.415726330845589</c:v>
                </c:pt>
                <c:pt idx="143">
                  <c:v>2.4669929997809317</c:v>
                </c:pt>
                <c:pt idx="144">
                  <c:v>2.5193476526117045</c:v>
                </c:pt>
                <c:pt idx="145">
                  <c:v>2.5728133785883167</c:v>
                </c:pt>
                <c:pt idx="146">
                  <c:v>2.6274137569624423</c:v>
                </c:pt>
                <c:pt idx="147">
                  <c:v>2.6831728673858524</c:v>
                </c:pt>
                <c:pt idx="148">
                  <c:v>2.7401153005299306</c:v>
                </c:pt>
                <c:pt idx="149">
                  <c:v>2.7982661689305588</c:v>
                </c:pt>
                <c:pt idx="150">
                  <c:v>2.8576511180631523</c:v>
                </c:pt>
                <c:pt idx="151">
                  <c:v>2.91829633765273</c:v>
                </c:pt>
                <c:pt idx="152">
                  <c:v>2.9802285732240068</c:v>
                </c:pt>
                <c:pt idx="153">
                  <c:v>3.0434751378966047</c:v>
                </c:pt>
                <c:pt idx="154">
                  <c:v>3.1080639244305805</c:v>
                </c:pt>
                <c:pt idx="155">
                  <c:v>3.1740234175275863</c:v>
                </c:pt>
                <c:pt idx="156">
                  <c:v>3.2413827063930816</c:v>
                </c:pt>
                <c:pt idx="157">
                  <c:v>3.3101714975651473</c:v>
                </c:pt>
                <c:pt idx="158">
                  <c:v>3.3804201280155501</c:v>
                </c:pt>
                <c:pt idx="159">
                  <c:v>3.4521595785288373</c:v>
                </c:pt>
                <c:pt idx="160">
                  <c:v>3.5254214873653651</c:v>
                </c:pt>
                <c:pt idx="161">
                  <c:v>3.6002381642142853</c:v>
                </c:pt>
                <c:pt idx="162">
                  <c:v>3.6766426044426419</c:v>
                </c:pt>
                <c:pt idx="163">
                  <c:v>3.7546685036468612</c:v>
                </c:pt>
                <c:pt idx="164">
                  <c:v>3.8343502725130572</c:v>
                </c:pt>
                <c:pt idx="165">
                  <c:v>3.9157230519927011</c:v>
                </c:pt>
                <c:pt idx="166">
                  <c:v>3.9988227288003508</c:v>
                </c:pt>
                <c:pt idx="167">
                  <c:v>4.083685951240275</c:v>
                </c:pt>
                <c:pt idx="168">
                  <c:v>4.1703501453689462</c:v>
                </c:pt>
                <c:pt idx="169">
                  <c:v>4.2588535315005407</c:v>
                </c:pt>
                <c:pt idx="170">
                  <c:v>4.3492351410627155</c:v>
                </c:pt>
                <c:pt idx="171">
                  <c:v>4.4415348338101026</c:v>
                </c:pt>
                <c:pt idx="172">
                  <c:v>4.5357933154031018</c:v>
                </c:pt>
                <c:pt idx="173">
                  <c:v>4.6320521553597436</c:v>
                </c:pt>
                <c:pt idx="174">
                  <c:v>4.7303538053885141</c:v>
                </c:pt>
                <c:pt idx="175">
                  <c:v>4.830741618110248</c:v>
                </c:pt>
                <c:pt idx="176">
                  <c:v>4.9332598661773428</c:v>
                </c:pt>
                <c:pt idx="177">
                  <c:v>5.0379537617987049</c:v>
                </c:pt>
                <c:pt idx="178">
                  <c:v>5.1448694766790783</c:v>
                </c:pt>
                <c:pt idx="179">
                  <c:v>5.2540541623815065</c:v>
                </c:pt>
                <c:pt idx="180">
                  <c:v>5.3655559711219389</c:v>
                </c:pt>
                <c:pt idx="181">
                  <c:v>5.4794240770051381</c:v>
                </c:pt>
                <c:pt idx="182">
                  <c:v>5.5957086977112587</c:v>
                </c:pt>
                <c:pt idx="183">
                  <c:v>5.7144611166426547</c:v>
                </c:pt>
                <c:pt idx="184">
                  <c:v>5.8357337055406937</c:v>
                </c:pt>
                <c:pt idx="185">
                  <c:v>5.9595799475825446</c:v>
                </c:pt>
                <c:pt idx="186">
                  <c:v>6.0860544609681213</c:v>
                </c:pt>
                <c:pt idx="187">
                  <c:v>6.2152130230075979</c:v>
                </c:pt>
                <c:pt idx="188">
                  <c:v>6.3471125947201044</c:v>
                </c:pt>
                <c:pt idx="189">
                  <c:v>6.4818113459544628</c:v>
                </c:pt>
                <c:pt idx="190">
                  <c:v>6.619368681043027</c:v>
                </c:pt>
                <c:pt idx="191">
                  <c:v>6.759845264999961</c:v>
                </c:pt>
                <c:pt idx="192">
                  <c:v>6.9033030502754933</c:v>
                </c:pt>
                <c:pt idx="193">
                  <c:v>7.0498053040779478</c:v>
                </c:pt>
                <c:pt idx="194">
                  <c:v>7.1994166362756129</c:v>
                </c:pt>
                <c:pt idx="195">
                  <c:v>7.3522030278907362</c:v>
                </c:pt>
                <c:pt idx="196">
                  <c:v>7.5082318601982294</c:v>
                </c:pt>
                <c:pt idx="197">
                  <c:v>7.6675719444418933</c:v>
                </c:pt>
                <c:pt idx="198">
                  <c:v>7.8302935521813044</c:v>
                </c:pt>
                <c:pt idx="199">
                  <c:v>7.9964684462827025</c:v>
                </c:pt>
                <c:pt idx="200">
                  <c:v>8.1661699125675824</c:v>
                </c:pt>
              </c:numCache>
            </c:numRef>
          </c:yVal>
          <c:smooth val="0"/>
        </c:ser>
        <c:ser>
          <c:idx val="1"/>
          <c:order val="1"/>
          <c:spPr>
            <a:ln w="12700">
              <a:solidFill>
                <a:srgbClr val="000000"/>
              </a:solidFill>
              <a:prstDash val="sysDash"/>
            </a:ln>
          </c:spPr>
          <c:marker>
            <c:symbol val="none"/>
          </c:marker>
          <c:xVal>
            <c:numRef>
              <c:f>Sheet3!$E$4:$E$5</c:f>
              <c:numCache>
                <c:formatCode>General</c:formatCode>
                <c:ptCount val="2"/>
                <c:pt idx="0">
                  <c:v>-3</c:v>
                </c:pt>
                <c:pt idx="1">
                  <c:v>3</c:v>
                </c:pt>
              </c:numCache>
            </c:numRef>
          </c:xVal>
          <c:yVal>
            <c:numRef>
              <c:f>Sheet3!$F$4:$F$5</c:f>
              <c:numCache>
                <c:formatCode>General</c:formatCode>
                <c:ptCount val="2"/>
                <c:pt idx="0">
                  <c:v>0</c:v>
                </c:pt>
                <c:pt idx="1">
                  <c:v>0</c:v>
                </c:pt>
              </c:numCache>
            </c:numRef>
          </c:yVal>
          <c:smooth val="0"/>
        </c:ser>
        <c:ser>
          <c:idx val="2"/>
          <c:order val="2"/>
          <c:spPr>
            <a:ln w="25400">
              <a:solidFill>
                <a:srgbClr val="FF0000"/>
              </a:solidFill>
              <a:prstDash val="solid"/>
            </a:ln>
          </c:spPr>
          <c:marker>
            <c:symbol val="none"/>
          </c:marker>
          <c:xVal>
            <c:numRef>
              <c:f>Sheet3!$A$2:$A$203</c:f>
              <c:numCache>
                <c:formatCode>General</c:formatCode>
                <c:ptCount val="202"/>
                <c:pt idx="0" formatCode="0">
                  <c:v>-2.1</c:v>
                </c:pt>
                <c:pt idx="1">
                  <c:v>-2.0790000000000002</c:v>
                </c:pt>
                <c:pt idx="2">
                  <c:v>-2.0580000000000003</c:v>
                </c:pt>
                <c:pt idx="3">
                  <c:v>-2.0370000000000004</c:v>
                </c:pt>
                <c:pt idx="4">
                  <c:v>-2.0160000000000005</c:v>
                </c:pt>
                <c:pt idx="5">
                  <c:v>-1.9950000000000006</c:v>
                </c:pt>
                <c:pt idx="6">
                  <c:v>-1.9740000000000006</c:v>
                </c:pt>
                <c:pt idx="7">
                  <c:v>-1.9530000000000007</c:v>
                </c:pt>
                <c:pt idx="8">
                  <c:v>-1.9320000000000008</c:v>
                </c:pt>
                <c:pt idx="9">
                  <c:v>-1.9110000000000009</c:v>
                </c:pt>
                <c:pt idx="10">
                  <c:v>-1.890000000000001</c:v>
                </c:pt>
                <c:pt idx="11">
                  <c:v>-1.8690000000000011</c:v>
                </c:pt>
                <c:pt idx="12">
                  <c:v>-1.8480000000000012</c:v>
                </c:pt>
                <c:pt idx="13">
                  <c:v>-1.8270000000000013</c:v>
                </c:pt>
                <c:pt idx="14">
                  <c:v>-1.8060000000000014</c:v>
                </c:pt>
                <c:pt idx="15">
                  <c:v>-1.7850000000000015</c:v>
                </c:pt>
                <c:pt idx="16">
                  <c:v>-1.7640000000000016</c:v>
                </c:pt>
                <c:pt idx="17">
                  <c:v>-1.7430000000000017</c:v>
                </c:pt>
                <c:pt idx="18">
                  <c:v>-1.7220000000000018</c:v>
                </c:pt>
                <c:pt idx="19">
                  <c:v>-1.7010000000000018</c:v>
                </c:pt>
                <c:pt idx="20">
                  <c:v>-1.6800000000000019</c:v>
                </c:pt>
                <c:pt idx="21">
                  <c:v>-1.659000000000002</c:v>
                </c:pt>
                <c:pt idx="22">
                  <c:v>-1.6380000000000021</c:v>
                </c:pt>
                <c:pt idx="23">
                  <c:v>-1.6170000000000022</c:v>
                </c:pt>
                <c:pt idx="24">
                  <c:v>-1.5960000000000023</c:v>
                </c:pt>
                <c:pt idx="25">
                  <c:v>-1.5750000000000024</c:v>
                </c:pt>
                <c:pt idx="26">
                  <c:v>-1.5540000000000025</c:v>
                </c:pt>
                <c:pt idx="27">
                  <c:v>-1.5330000000000026</c:v>
                </c:pt>
                <c:pt idx="28">
                  <c:v>-1.5120000000000027</c:v>
                </c:pt>
                <c:pt idx="29">
                  <c:v>-1.4910000000000028</c:v>
                </c:pt>
                <c:pt idx="30">
                  <c:v>-1.4700000000000029</c:v>
                </c:pt>
                <c:pt idx="31">
                  <c:v>-1.449000000000003</c:v>
                </c:pt>
                <c:pt idx="32">
                  <c:v>-1.428000000000003</c:v>
                </c:pt>
                <c:pt idx="33">
                  <c:v>-1.4070000000000031</c:v>
                </c:pt>
                <c:pt idx="34">
                  <c:v>-1.3860000000000032</c:v>
                </c:pt>
                <c:pt idx="35">
                  <c:v>-1.3650000000000033</c:v>
                </c:pt>
                <c:pt idx="36">
                  <c:v>-1.3440000000000034</c:v>
                </c:pt>
                <c:pt idx="37">
                  <c:v>-1.3230000000000035</c:v>
                </c:pt>
                <c:pt idx="38">
                  <c:v>-1.3020000000000036</c:v>
                </c:pt>
                <c:pt idx="39">
                  <c:v>-1.2810000000000037</c:v>
                </c:pt>
                <c:pt idx="40">
                  <c:v>-1.2600000000000038</c:v>
                </c:pt>
                <c:pt idx="41">
                  <c:v>-1.2390000000000039</c:v>
                </c:pt>
                <c:pt idx="42">
                  <c:v>-1.218000000000004</c:v>
                </c:pt>
                <c:pt idx="43">
                  <c:v>-1.1970000000000041</c:v>
                </c:pt>
                <c:pt idx="44">
                  <c:v>-1.1760000000000042</c:v>
                </c:pt>
                <c:pt idx="45">
                  <c:v>-1.1550000000000042</c:v>
                </c:pt>
                <c:pt idx="46">
                  <c:v>-1.1340000000000043</c:v>
                </c:pt>
                <c:pt idx="47">
                  <c:v>-1.1130000000000044</c:v>
                </c:pt>
                <c:pt idx="48">
                  <c:v>-1.0920000000000045</c:v>
                </c:pt>
                <c:pt idx="49">
                  <c:v>-1.0710000000000046</c:v>
                </c:pt>
                <c:pt idx="50">
                  <c:v>-1.0500000000000047</c:v>
                </c:pt>
                <c:pt idx="51">
                  <c:v>-1.0290000000000048</c:v>
                </c:pt>
                <c:pt idx="52">
                  <c:v>-1.0080000000000049</c:v>
                </c:pt>
                <c:pt idx="53">
                  <c:v>-0.98700000000000487</c:v>
                </c:pt>
                <c:pt idx="54">
                  <c:v>-0.96600000000000485</c:v>
                </c:pt>
                <c:pt idx="55">
                  <c:v>-0.94500000000000484</c:v>
                </c:pt>
                <c:pt idx="56">
                  <c:v>-0.92400000000000482</c:v>
                </c:pt>
                <c:pt idx="57">
                  <c:v>-0.9030000000000048</c:v>
                </c:pt>
                <c:pt idx="58">
                  <c:v>-0.88200000000000478</c:v>
                </c:pt>
                <c:pt idx="59">
                  <c:v>-0.86100000000000476</c:v>
                </c:pt>
                <c:pt idx="60">
                  <c:v>-0.84000000000000474</c:v>
                </c:pt>
                <c:pt idx="61">
                  <c:v>-0.81900000000000472</c:v>
                </c:pt>
                <c:pt idx="62">
                  <c:v>-0.79800000000000471</c:v>
                </c:pt>
                <c:pt idx="63">
                  <c:v>-0.77700000000000469</c:v>
                </c:pt>
                <c:pt idx="64">
                  <c:v>-0.75600000000000467</c:v>
                </c:pt>
                <c:pt idx="65">
                  <c:v>-0.73500000000000465</c:v>
                </c:pt>
                <c:pt idx="66">
                  <c:v>-0.71400000000000463</c:v>
                </c:pt>
                <c:pt idx="67">
                  <c:v>-0.69300000000000461</c:v>
                </c:pt>
                <c:pt idx="68">
                  <c:v>-0.67200000000000459</c:v>
                </c:pt>
                <c:pt idx="69">
                  <c:v>-0.65100000000000458</c:v>
                </c:pt>
                <c:pt idx="70">
                  <c:v>-0.63000000000000456</c:v>
                </c:pt>
                <c:pt idx="71">
                  <c:v>-0.60900000000000454</c:v>
                </c:pt>
                <c:pt idx="72">
                  <c:v>-0.58800000000000452</c:v>
                </c:pt>
                <c:pt idx="73">
                  <c:v>-0.5670000000000045</c:v>
                </c:pt>
                <c:pt idx="74">
                  <c:v>-0.54600000000000448</c:v>
                </c:pt>
                <c:pt idx="75">
                  <c:v>-0.52500000000000446</c:v>
                </c:pt>
                <c:pt idx="76">
                  <c:v>-0.50400000000000444</c:v>
                </c:pt>
                <c:pt idx="77">
                  <c:v>-0.48300000000000443</c:v>
                </c:pt>
                <c:pt idx="78">
                  <c:v>-0.46200000000000441</c:v>
                </c:pt>
                <c:pt idx="79">
                  <c:v>-0.44100000000000439</c:v>
                </c:pt>
                <c:pt idx="80">
                  <c:v>-0.42000000000000437</c:v>
                </c:pt>
                <c:pt idx="81">
                  <c:v>-0.39900000000000435</c:v>
                </c:pt>
                <c:pt idx="82">
                  <c:v>-0.37800000000000433</c:v>
                </c:pt>
                <c:pt idx="83">
                  <c:v>-0.35700000000000431</c:v>
                </c:pt>
                <c:pt idx="84">
                  <c:v>-0.3360000000000043</c:v>
                </c:pt>
                <c:pt idx="85">
                  <c:v>-0.31500000000000428</c:v>
                </c:pt>
                <c:pt idx="86">
                  <c:v>-0.29400000000000426</c:v>
                </c:pt>
                <c:pt idx="87">
                  <c:v>-0.27300000000000424</c:v>
                </c:pt>
                <c:pt idx="88">
                  <c:v>-0.25200000000000422</c:v>
                </c:pt>
                <c:pt idx="89">
                  <c:v>-0.23100000000000423</c:v>
                </c:pt>
                <c:pt idx="90">
                  <c:v>-0.21000000000000424</c:v>
                </c:pt>
                <c:pt idx="91">
                  <c:v>-0.18900000000000425</c:v>
                </c:pt>
                <c:pt idx="92">
                  <c:v>-0.16800000000000426</c:v>
                </c:pt>
                <c:pt idx="93">
                  <c:v>-0.14700000000000427</c:v>
                </c:pt>
                <c:pt idx="94">
                  <c:v>-0.12600000000000428</c:v>
                </c:pt>
                <c:pt idx="95">
                  <c:v>-0.10500000000000427</c:v>
                </c:pt>
                <c:pt idx="96">
                  <c:v>-8.4000000000004266E-2</c:v>
                </c:pt>
                <c:pt idx="97">
                  <c:v>-6.3000000000004261E-2</c:v>
                </c:pt>
                <c:pt idx="98">
                  <c:v>-4.2000000000004256E-2</c:v>
                </c:pt>
                <c:pt idx="99">
                  <c:v>-2.1000000000004255E-2</c:v>
                </c:pt>
                <c:pt idx="100">
                  <c:v>-4.253541963095131E-15</c:v>
                </c:pt>
                <c:pt idx="101">
                  <c:v>2.0999999999995748E-2</c:v>
                </c:pt>
                <c:pt idx="102">
                  <c:v>4.1999999999995749E-2</c:v>
                </c:pt>
                <c:pt idx="103">
                  <c:v>6.2999999999995754E-2</c:v>
                </c:pt>
                <c:pt idx="104">
                  <c:v>8.3999999999995759E-2</c:v>
                </c:pt>
                <c:pt idx="105">
                  <c:v>0.10499999999999576</c:v>
                </c:pt>
                <c:pt idx="106">
                  <c:v>0.12599999999999575</c:v>
                </c:pt>
                <c:pt idx="107">
                  <c:v>0.14699999999999575</c:v>
                </c:pt>
                <c:pt idx="108">
                  <c:v>0.16799999999999574</c:v>
                </c:pt>
                <c:pt idx="109">
                  <c:v>0.18899999999999573</c:v>
                </c:pt>
                <c:pt idx="110">
                  <c:v>0.20999999999999572</c:v>
                </c:pt>
                <c:pt idx="111">
                  <c:v>0.23099999999999571</c:v>
                </c:pt>
                <c:pt idx="112">
                  <c:v>0.25199999999999573</c:v>
                </c:pt>
                <c:pt idx="113">
                  <c:v>0.27299999999999575</c:v>
                </c:pt>
                <c:pt idx="114">
                  <c:v>0.29399999999999576</c:v>
                </c:pt>
                <c:pt idx="115">
                  <c:v>0.31499999999999578</c:v>
                </c:pt>
                <c:pt idx="116">
                  <c:v>0.3359999999999958</c:v>
                </c:pt>
                <c:pt idx="117">
                  <c:v>0.35699999999999582</c:v>
                </c:pt>
                <c:pt idx="118">
                  <c:v>0.37799999999999584</c:v>
                </c:pt>
                <c:pt idx="119">
                  <c:v>0.39899999999999586</c:v>
                </c:pt>
                <c:pt idx="120">
                  <c:v>0.41999999999999588</c:v>
                </c:pt>
                <c:pt idx="121">
                  <c:v>0.4409999999999959</c:v>
                </c:pt>
                <c:pt idx="122">
                  <c:v>0.46199999999999591</c:v>
                </c:pt>
                <c:pt idx="123">
                  <c:v>0.48299999999999593</c:v>
                </c:pt>
                <c:pt idx="124">
                  <c:v>0.5039999999999959</c:v>
                </c:pt>
                <c:pt idx="125">
                  <c:v>0.52499999999999591</c:v>
                </c:pt>
                <c:pt idx="126">
                  <c:v>0.54599999999999593</c:v>
                </c:pt>
                <c:pt idx="127">
                  <c:v>0.56699999999999595</c:v>
                </c:pt>
                <c:pt idx="128">
                  <c:v>0.58799999999999597</c:v>
                </c:pt>
                <c:pt idx="129">
                  <c:v>0.60899999999999599</c:v>
                </c:pt>
                <c:pt idx="130">
                  <c:v>0.62999999999999601</c:v>
                </c:pt>
                <c:pt idx="131">
                  <c:v>0.65099999999999603</c:v>
                </c:pt>
                <c:pt idx="132">
                  <c:v>0.67199999999999604</c:v>
                </c:pt>
                <c:pt idx="133">
                  <c:v>0.69299999999999606</c:v>
                </c:pt>
                <c:pt idx="134">
                  <c:v>0.71399999999999608</c:v>
                </c:pt>
                <c:pt idx="135">
                  <c:v>0.7349999999999961</c:v>
                </c:pt>
                <c:pt idx="136">
                  <c:v>0.75599999999999612</c:v>
                </c:pt>
                <c:pt idx="137">
                  <c:v>0.77699999999999614</c:v>
                </c:pt>
                <c:pt idx="138">
                  <c:v>0.79799999999999616</c:v>
                </c:pt>
                <c:pt idx="139">
                  <c:v>0.81899999999999618</c:v>
                </c:pt>
                <c:pt idx="140">
                  <c:v>0.83999999999999619</c:v>
                </c:pt>
                <c:pt idx="141">
                  <c:v>0.86099999999999621</c:v>
                </c:pt>
                <c:pt idx="142">
                  <c:v>0.88199999999999623</c:v>
                </c:pt>
                <c:pt idx="143">
                  <c:v>0.90299999999999625</c:v>
                </c:pt>
                <c:pt idx="144">
                  <c:v>0.92399999999999627</c:v>
                </c:pt>
                <c:pt idx="145">
                  <c:v>0.94499999999999629</c:v>
                </c:pt>
                <c:pt idx="146">
                  <c:v>0.96599999999999631</c:v>
                </c:pt>
                <c:pt idx="147">
                  <c:v>0.98699999999999632</c:v>
                </c:pt>
                <c:pt idx="148">
                  <c:v>1.0079999999999962</c:v>
                </c:pt>
                <c:pt idx="149">
                  <c:v>1.0289999999999961</c:v>
                </c:pt>
                <c:pt idx="150">
                  <c:v>1.049999999999996</c:v>
                </c:pt>
                <c:pt idx="151">
                  <c:v>1.070999999999996</c:v>
                </c:pt>
                <c:pt idx="152">
                  <c:v>1.0919999999999959</c:v>
                </c:pt>
                <c:pt idx="153">
                  <c:v>1.1129999999999958</c:v>
                </c:pt>
                <c:pt idx="154">
                  <c:v>1.1339999999999957</c:v>
                </c:pt>
                <c:pt idx="155">
                  <c:v>1.1549999999999956</c:v>
                </c:pt>
                <c:pt idx="156">
                  <c:v>1.1759999999999955</c:v>
                </c:pt>
                <c:pt idx="157">
                  <c:v>1.1969999999999954</c:v>
                </c:pt>
                <c:pt idx="158">
                  <c:v>1.2179999999999953</c:v>
                </c:pt>
                <c:pt idx="159">
                  <c:v>1.2389999999999952</c:v>
                </c:pt>
                <c:pt idx="160">
                  <c:v>1.2599999999999951</c:v>
                </c:pt>
                <c:pt idx="161">
                  <c:v>1.280999999999995</c:v>
                </c:pt>
                <c:pt idx="162">
                  <c:v>1.3019999999999949</c:v>
                </c:pt>
                <c:pt idx="163">
                  <c:v>1.3229999999999948</c:v>
                </c:pt>
                <c:pt idx="164">
                  <c:v>1.3439999999999948</c:v>
                </c:pt>
                <c:pt idx="165">
                  <c:v>1.3649999999999947</c:v>
                </c:pt>
                <c:pt idx="166">
                  <c:v>1.3859999999999946</c:v>
                </c:pt>
                <c:pt idx="167">
                  <c:v>1.4069999999999945</c:v>
                </c:pt>
                <c:pt idx="168">
                  <c:v>1.4279999999999944</c:v>
                </c:pt>
                <c:pt idx="169">
                  <c:v>1.4489999999999943</c:v>
                </c:pt>
                <c:pt idx="170">
                  <c:v>1.4699999999999942</c:v>
                </c:pt>
                <c:pt idx="171">
                  <c:v>1.4909999999999941</c:v>
                </c:pt>
                <c:pt idx="172">
                  <c:v>1.511999999999994</c:v>
                </c:pt>
                <c:pt idx="173">
                  <c:v>1.5329999999999939</c:v>
                </c:pt>
                <c:pt idx="174">
                  <c:v>1.5539999999999938</c:v>
                </c:pt>
                <c:pt idx="175">
                  <c:v>1.5749999999999937</c:v>
                </c:pt>
                <c:pt idx="176">
                  <c:v>1.5959999999999936</c:v>
                </c:pt>
                <c:pt idx="177">
                  <c:v>1.6169999999999936</c:v>
                </c:pt>
                <c:pt idx="178">
                  <c:v>1.6379999999999935</c:v>
                </c:pt>
                <c:pt idx="179">
                  <c:v>1.6589999999999934</c:v>
                </c:pt>
                <c:pt idx="180">
                  <c:v>1.6799999999999933</c:v>
                </c:pt>
                <c:pt idx="181">
                  <c:v>1.7009999999999932</c:v>
                </c:pt>
                <c:pt idx="182">
                  <c:v>1.7219999999999931</c:v>
                </c:pt>
                <c:pt idx="183">
                  <c:v>1.742999999999993</c:v>
                </c:pt>
                <c:pt idx="184">
                  <c:v>1.7639999999999929</c:v>
                </c:pt>
                <c:pt idx="185">
                  <c:v>1.7849999999999928</c:v>
                </c:pt>
                <c:pt idx="186">
                  <c:v>1.8059999999999927</c:v>
                </c:pt>
                <c:pt idx="187">
                  <c:v>1.8269999999999926</c:v>
                </c:pt>
                <c:pt idx="188">
                  <c:v>1.8479999999999925</c:v>
                </c:pt>
                <c:pt idx="189">
                  <c:v>1.8689999999999924</c:v>
                </c:pt>
                <c:pt idx="190">
                  <c:v>1.8899999999999924</c:v>
                </c:pt>
                <c:pt idx="191">
                  <c:v>1.9109999999999923</c:v>
                </c:pt>
                <c:pt idx="192">
                  <c:v>1.9319999999999922</c:v>
                </c:pt>
                <c:pt idx="193">
                  <c:v>1.9529999999999921</c:v>
                </c:pt>
                <c:pt idx="194">
                  <c:v>1.973999999999992</c:v>
                </c:pt>
                <c:pt idx="195">
                  <c:v>1.9949999999999919</c:v>
                </c:pt>
                <c:pt idx="196">
                  <c:v>2.015999999999992</c:v>
                </c:pt>
                <c:pt idx="197">
                  <c:v>2.0369999999999919</c:v>
                </c:pt>
                <c:pt idx="198">
                  <c:v>2.0579999999999918</c:v>
                </c:pt>
                <c:pt idx="199">
                  <c:v>2.0789999999999917</c:v>
                </c:pt>
                <c:pt idx="200">
                  <c:v>2.0999999999999917</c:v>
                </c:pt>
              </c:numCache>
            </c:numRef>
          </c:xVal>
          <c:yVal>
            <c:numRef>
              <c:f>Sheet3!$C$2:$C$203</c:f>
              <c:numCache>
                <c:formatCode>0.00000</c:formatCode>
                <c:ptCount val="202"/>
                <c:pt idx="0">
                  <c:v>1.5958931999999999</c:v>
                </c:pt>
                <c:pt idx="1">
                  <c:v>1.5767456584005148</c:v>
                </c:pt>
                <c:pt idx="2">
                  <c:v>1.5578101256155104</c:v>
                </c:pt>
                <c:pt idx="3">
                  <c:v>1.5390932088313476</c:v>
                </c:pt>
                <c:pt idx="4">
                  <c:v>1.5206011860169526</c:v>
                </c:pt>
                <c:pt idx="5">
                  <c:v>1.5023400124583757</c:v>
                </c:pt>
                <c:pt idx="6">
                  <c:v>1.484315327293352</c:v>
                </c:pt>
                <c:pt idx="7">
                  <c:v>1.4665324600458671</c:v>
                </c:pt>
                <c:pt idx="8">
                  <c:v>1.4489964371607149</c:v>
                </c:pt>
                <c:pt idx="9">
                  <c:v>1.4317119885380598</c:v>
                </c:pt>
                <c:pt idx="10">
                  <c:v>1.4146835540680005</c:v>
                </c:pt>
                <c:pt idx="11">
                  <c:v>1.3979152901651295</c:v>
                </c:pt>
                <c:pt idx="12">
                  <c:v>1.3814110763030947</c:v>
                </c:pt>
                <c:pt idx="13">
                  <c:v>1.3651745215491624</c:v>
                </c:pt>
                <c:pt idx="14">
                  <c:v>1.3492089710987771</c:v>
                </c:pt>
                <c:pt idx="15">
                  <c:v>1.333517512810126</c:v>
                </c:pt>
                <c:pt idx="16">
                  <c:v>1.3181029837386966</c:v>
                </c:pt>
                <c:pt idx="17">
                  <c:v>1.3029679766718421</c:v>
                </c:pt>
                <c:pt idx="18">
                  <c:v>1.2881148466633396</c:v>
                </c:pt>
                <c:pt idx="19">
                  <c:v>1.2735457175679543</c:v>
                </c:pt>
                <c:pt idx="20">
                  <c:v>1.2592624885760013</c:v>
                </c:pt>
                <c:pt idx="21">
                  <c:v>1.2452668407479039</c:v>
                </c:pt>
                <c:pt idx="22">
                  <c:v>1.2315602435487587</c:v>
                </c:pt>
                <c:pt idx="23">
                  <c:v>1.2181439613828968</c:v>
                </c:pt>
                <c:pt idx="24">
                  <c:v>1.2050190601284416</c:v>
                </c:pt>
                <c:pt idx="25">
                  <c:v>1.1921864136718765</c:v>
                </c:pt>
                <c:pt idx="26">
                  <c:v>1.1796467104426012</c:v>
                </c:pt>
                <c:pt idx="27">
                  <c:v>1.1674004599474963</c:v>
                </c:pt>
                <c:pt idx="28">
                  <c:v>1.1554479993054838</c:v>
                </c:pt>
                <c:pt idx="29">
                  <c:v>1.1437894997820888</c:v>
                </c:pt>
                <c:pt idx="30">
                  <c:v>1.1324249733240017</c:v>
                </c:pt>
                <c:pt idx="31">
                  <c:v>1.1213542790936384</c:v>
                </c:pt>
                <c:pt idx="32">
                  <c:v>1.1105771300037031</c:v>
                </c:pt>
                <c:pt idx="33">
                  <c:v>1.1000930992517508</c:v>
                </c:pt>
                <c:pt idx="34">
                  <c:v>1.0899016268547459</c:v>
                </c:pt>
                <c:pt idx="35">
                  <c:v>1.0800020261836265</c:v>
                </c:pt>
                <c:pt idx="36">
                  <c:v>1.0703934904978654</c:v>
                </c:pt>
                <c:pt idx="37">
                  <c:v>1.0610750994800304</c:v>
                </c:pt>
                <c:pt idx="38">
                  <c:v>1.0520458257703478</c:v>
                </c:pt>
                <c:pt idx="39">
                  <c:v>1.0433045415012627</c:v>
                </c:pt>
                <c:pt idx="40">
                  <c:v>1.0348500248320014</c:v>
                </c:pt>
                <c:pt idx="41">
                  <c:v>1.026680966483132</c:v>
                </c:pt>
                <c:pt idx="42">
                  <c:v>1.0187959762711269</c:v>
                </c:pt>
                <c:pt idx="43">
                  <c:v>1.0111935896429249</c:v>
                </c:pt>
                <c:pt idx="44">
                  <c:v>1.00387227421049</c:v>
                </c:pt>
                <c:pt idx="45">
                  <c:v>0.99683043628537649</c:v>
                </c:pt>
                <c:pt idx="46">
                  <c:v>0.99006642741328887</c:v>
                </c:pt>
                <c:pt idx="47">
                  <c:v>0.98357855090864421</c:v>
                </c:pt>
                <c:pt idx="48">
                  <c:v>0.97736506838913173</c:v>
                </c:pt>
                <c:pt idx="49">
                  <c:v>0.97142420631027659</c:v>
                </c:pt>
                <c:pt idx="50">
                  <c:v>0.96575416250000135</c:v>
                </c:pt>
                <c:pt idx="51">
                  <c:v>0.96035311269318591</c:v>
                </c:pt>
                <c:pt idx="52">
                  <c:v>0.95521921706623081</c:v>
                </c:pt>
                <c:pt idx="53">
                  <c:v>0.95035062677161841</c:v>
                </c:pt>
                <c:pt idx="54">
                  <c:v>0.94574549047247336</c:v>
                </c:pt>
                <c:pt idx="55">
                  <c:v>0.94140196087712591</c:v>
                </c:pt>
                <c:pt idx="56">
                  <c:v>0.9373182012736726</c:v>
                </c:pt>
                <c:pt idx="57">
                  <c:v>0.9334923920645376</c:v>
                </c:pt>
                <c:pt idx="58">
                  <c:v>0.92992273730103492</c:v>
                </c:pt>
                <c:pt idx="59">
                  <c:v>0.92660747121792997</c:v>
                </c:pt>
                <c:pt idx="60">
                  <c:v>0.92354486476800057</c:v>
                </c:pt>
                <c:pt idx="61">
                  <c:v>0.9207332321565993</c:v>
                </c:pt>
                <c:pt idx="62">
                  <c:v>0.91817093737621436</c:v>
                </c:pt>
                <c:pt idx="63">
                  <c:v>0.9158564007410317</c:v>
                </c:pt>
                <c:pt idx="64">
                  <c:v>0.9137881054214968</c:v>
                </c:pt>
                <c:pt idx="65">
                  <c:v>0.91196460397887547</c:v>
                </c:pt>
                <c:pt idx="66">
                  <c:v>0.91038452489981603</c:v>
                </c:pt>
                <c:pt idx="67">
                  <c:v>0.90904657913091103</c:v>
                </c:pt>
                <c:pt idx="68">
                  <c:v>0.90794956661325843</c:v>
                </c:pt>
                <c:pt idx="69">
                  <c:v>0.90709238281702342</c:v>
                </c:pt>
                <c:pt idx="70">
                  <c:v>0.90647402527600007</c:v>
                </c:pt>
                <c:pt idx="71">
                  <c:v>0.90609360012217277</c:v>
                </c:pt>
                <c:pt idx="72">
                  <c:v>0.9059503286202778</c:v>
                </c:pt>
                <c:pt idx="73">
                  <c:v>0.90604355370236511</c:v>
                </c:pt>
                <c:pt idx="74">
                  <c:v>0.90637274650236022</c:v>
                </c:pt>
                <c:pt idx="75">
                  <c:v>0.90693751289062485</c:v>
                </c:pt>
                <c:pt idx="76">
                  <c:v>0.90773760000851955</c:v>
                </c:pt>
                <c:pt idx="77">
                  <c:v>0.90877290280296452</c:v>
                </c:pt>
                <c:pt idx="78">
                  <c:v>0.91004347056100199</c:v>
                </c:pt>
                <c:pt idx="79">
                  <c:v>0.91154951344435697</c:v>
                </c:pt>
                <c:pt idx="80">
                  <c:v>0.91329140902399963</c:v>
                </c:pt>
                <c:pt idx="81">
                  <c:v>0.91526970881470637</c:v>
                </c:pt>
                <c:pt idx="82">
                  <c:v>0.91748514480962129</c:v>
                </c:pt>
                <c:pt idx="83">
                  <c:v>0.91993863601481873</c:v>
                </c:pt>
                <c:pt idx="84">
                  <c:v>0.92263129498386376</c:v>
                </c:pt>
                <c:pt idx="85">
                  <c:v>0.92556443435237434</c:v>
                </c:pt>
                <c:pt idx="86">
                  <c:v>0.92873957337258306</c:v>
                </c:pt>
                <c:pt idx="87">
                  <c:v>0.93215844444789797</c:v>
                </c:pt>
                <c:pt idx="88">
                  <c:v>0.93582299966746563</c:v>
                </c:pt>
                <c:pt idx="89">
                  <c:v>0.93973541734073052</c:v>
                </c:pt>
                <c:pt idx="90">
                  <c:v>0.94389810853199918</c:v>
                </c:pt>
                <c:pt idx="91">
                  <c:v>0.94831372359499988</c:v>
                </c:pt>
                <c:pt idx="92">
                  <c:v>0.95298515870744493</c:v>
                </c:pt>
                <c:pt idx="93">
                  <c:v>0.95791556240559228</c:v>
                </c:pt>
                <c:pt idx="94">
                  <c:v>0.96310834211880736</c:v>
                </c:pt>
                <c:pt idx="95">
                  <c:v>0.9685671707041239</c:v>
                </c:pt>
                <c:pt idx="96">
                  <c:v>0.97429599298080649</c:v>
                </c:pt>
                <c:pt idx="97">
                  <c:v>0.98029903226491155</c:v>
                </c:pt>
                <c:pt idx="98">
                  <c:v>0.98658079690384881</c:v>
                </c:pt>
                <c:pt idx="99">
                  <c:v>0.99314608681094385</c:v>
                </c:pt>
                <c:pt idx="100">
                  <c:v>0.99999999999999856</c:v>
                </c:pt>
                <c:pt idx="101">
                  <c:v>1.0071479391198532</c:v>
                </c:pt>
                <c:pt idx="102">
                  <c:v>1.0145956179889482</c:v>
                </c:pt>
                <c:pt idx="103">
                  <c:v>1.0223490681298855</c:v>
                </c:pt>
                <c:pt idx="104">
                  <c:v>1.0304146453039906</c:v>
                </c:pt>
                <c:pt idx="105">
                  <c:v>1.038799036045873</c:v>
                </c:pt>
                <c:pt idx="106">
                  <c:v>1.0475092641979897</c:v>
                </c:pt>
                <c:pt idx="107">
                  <c:v>1.0565526974452049</c:v>
                </c:pt>
                <c:pt idx="108">
                  <c:v>1.0659370538493522</c:v>
                </c:pt>
                <c:pt idx="109">
                  <c:v>1.0756704083837976</c:v>
                </c:pt>
                <c:pt idx="110">
                  <c:v>1.0857611994679981</c:v>
                </c:pt>
                <c:pt idx="111">
                  <c:v>1.0962182355020667</c:v>
                </c:pt>
                <c:pt idx="112">
                  <c:v>1.1070507014013313</c:v>
                </c:pt>
                <c:pt idx="113">
                  <c:v>1.118268165130899</c:v>
                </c:pt>
                <c:pt idx="114">
                  <c:v>1.129880584240214</c:v>
                </c:pt>
                <c:pt idx="115">
                  <c:v>1.1418983123976225</c:v>
                </c:pt>
                <c:pt idx="116">
                  <c:v>1.154332105924933</c:v>
                </c:pt>
                <c:pt idx="117">
                  <c:v>1.167193130331978</c:v>
                </c:pt>
                <c:pt idx="118">
                  <c:v>1.1804929668511757</c:v>
                </c:pt>
                <c:pt idx="119">
                  <c:v>1.1942436189720906</c:v>
                </c:pt>
                <c:pt idx="120">
                  <c:v>1.2084575189759972</c:v>
                </c:pt>
                <c:pt idx="121">
                  <c:v>1.2231475344704399</c:v>
                </c:pt>
                <c:pt idx="122">
                  <c:v>1.2383269749237944</c:v>
                </c:pt>
                <c:pt idx="123">
                  <c:v>1.254009598199832</c:v>
                </c:pt>
                <c:pt idx="124">
                  <c:v>1.270209617092277</c:v>
                </c:pt>
                <c:pt idx="125">
                  <c:v>1.2869417058593717</c:v>
                </c:pt>
                <c:pt idx="126">
                  <c:v>1.3042210067584361</c:v>
                </c:pt>
                <c:pt idx="127">
                  <c:v>1.3220631365804314</c:v>
                </c:pt>
                <c:pt idx="128">
                  <c:v>1.3404841931845188</c:v>
                </c:pt>
                <c:pt idx="129">
                  <c:v>1.3595007620326238</c:v>
                </c:pt>
                <c:pt idx="130">
                  <c:v>1.3791299227239961</c:v>
                </c:pt>
                <c:pt idx="131">
                  <c:v>1.3993892555297729</c:v>
                </c:pt>
                <c:pt idx="132">
                  <c:v>1.4202968479275377</c:v>
                </c:pt>
                <c:pt idx="133">
                  <c:v>1.4418713011358855</c:v>
                </c:pt>
                <c:pt idx="134">
                  <c:v>1.4641317366489801</c:v>
                </c:pt>
                <c:pt idx="135">
                  <c:v>1.487097802771121</c:v>
                </c:pt>
                <c:pt idx="136">
                  <c:v>1.5107896811512991</c:v>
                </c:pt>
                <c:pt idx="137">
                  <c:v>1.535228093317764</c:v>
                </c:pt>
                <c:pt idx="138">
                  <c:v>1.5604343072125815</c:v>
                </c:pt>
                <c:pt idx="139">
                  <c:v>1.5864301437261967</c:v>
                </c:pt>
                <c:pt idx="140">
                  <c:v>1.613237983231995</c:v>
                </c:pt>
                <c:pt idx="141">
                  <c:v>1.6408807721208654</c:v>
                </c:pt>
                <c:pt idx="142">
                  <c:v>1.6693820293357604</c:v>
                </c:pt>
                <c:pt idx="143">
                  <c:v>1.6987658529062581</c:v>
                </c:pt>
                <c:pt idx="144">
                  <c:v>1.7290569264831228</c:v>
                </c:pt>
                <c:pt idx="145">
                  <c:v>1.7602805258728691</c:v>
                </c:pt>
                <c:pt idx="146">
                  <c:v>1.7924625255723221</c:v>
                </c:pt>
                <c:pt idx="147">
                  <c:v>1.8256294053031767</c:v>
                </c:pt>
                <c:pt idx="148">
                  <c:v>1.8598082565465639</c:v>
                </c:pt>
                <c:pt idx="149">
                  <c:v>1.8950267890776087</c:v>
                </c:pt>
                <c:pt idx="150">
                  <c:v>1.9313133374999929</c:v>
                </c:pt>
                <c:pt idx="151">
                  <c:v>1.9686968677805177</c:v>
                </c:pt>
                <c:pt idx="152">
                  <c:v>2.0072069837836621</c:v>
                </c:pt>
                <c:pt idx="153">
                  <c:v>2.046873933806149</c:v>
                </c:pt>
                <c:pt idx="154">
                  <c:v>2.0877286171115039</c:v>
                </c:pt>
                <c:pt idx="155">
                  <c:v>2.1298025904646161</c:v>
                </c:pt>
                <c:pt idx="156">
                  <c:v>2.1731280746663022</c:v>
                </c:pt>
                <c:pt idx="157">
                  <c:v>2.2177379610878667</c:v>
                </c:pt>
                <c:pt idx="158">
                  <c:v>2.2636658182056637</c:v>
                </c:pt>
                <c:pt idx="159">
                  <c:v>2.3109458981356581</c:v>
                </c:pt>
                <c:pt idx="160">
                  <c:v>2.3596131431679881</c:v>
                </c:pt>
                <c:pt idx="161">
                  <c:v>2.4097031923015266</c:v>
                </c:pt>
                <c:pt idx="162">
                  <c:v>2.4612523877784414</c:v>
                </c:pt>
                <c:pt idx="163">
                  <c:v>2.5142977816187577</c:v>
                </c:pt>
                <c:pt idx="164">
                  <c:v>2.5688771421549221</c:v>
                </c:pt>
                <c:pt idx="165">
                  <c:v>2.6250289605663606</c:v>
                </c:pt>
                <c:pt idx="166">
                  <c:v>2.6827924574140409</c:v>
                </c:pt>
                <c:pt idx="167">
                  <c:v>2.7422075891750346</c:v>
                </c:pt>
                <c:pt idx="168">
                  <c:v>2.803315054777082</c:v>
                </c:pt>
                <c:pt idx="169">
                  <c:v>2.8661563021331462</c:v>
                </c:pt>
                <c:pt idx="170">
                  <c:v>2.930773534675982</c:v>
                </c:pt>
                <c:pt idx="171">
                  <c:v>2.997209717892694</c:v>
                </c:pt>
                <c:pt idx="172">
                  <c:v>3.0655085858592979</c:v>
                </c:pt>
                <c:pt idx="173">
                  <c:v>3.1357146477752846</c:v>
                </c:pt>
                <c:pt idx="174">
                  <c:v>3.2078731944981791</c:v>
                </c:pt>
                <c:pt idx="175">
                  <c:v>3.2820303050781026</c:v>
                </c:pt>
                <c:pt idx="176">
                  <c:v>3.358232853292336</c:v>
                </c:pt>
                <c:pt idx="177">
                  <c:v>3.4365285141798805</c:v>
                </c:pt>
                <c:pt idx="178">
                  <c:v>3.5169657705760162</c:v>
                </c:pt>
                <c:pt idx="179">
                  <c:v>3.5995939196468707</c:v>
                </c:pt>
                <c:pt idx="180">
                  <c:v>3.6844630794239723</c:v>
                </c:pt>
                <c:pt idx="181">
                  <c:v>3.7716241953388177</c:v>
                </c:pt>
                <c:pt idx="182">
                  <c:v>3.8611290467574317</c:v>
                </c:pt>
                <c:pt idx="183">
                  <c:v>3.9530302535149286</c:v>
                </c:pt>
                <c:pt idx="184">
                  <c:v>4.0473812824500719</c:v>
                </c:pt>
                <c:pt idx="185">
                  <c:v>4.1442364539398415</c:v>
                </c:pt>
                <c:pt idx="186">
                  <c:v>4.2436509484339888</c:v>
                </c:pt>
                <c:pt idx="187">
                  <c:v>4.3456808129896034</c:v>
                </c:pt>
                <c:pt idx="188">
                  <c:v>4.4503829678056679</c:v>
                </c:pt>
                <c:pt idx="189">
                  <c:v>4.5578152127576317</c:v>
                </c:pt>
                <c:pt idx="190">
                  <c:v>4.668036233931959</c:v>
                </c:pt>
                <c:pt idx="191">
                  <c:v>4.7811056101606981</c:v>
                </c:pt>
                <c:pt idx="192">
                  <c:v>4.897083819556042</c:v>
                </c:pt>
                <c:pt idx="193">
                  <c:v>5.0160322460448876</c:v>
                </c:pt>
                <c:pt idx="194">
                  <c:v>5.1380131859034011</c:v>
                </c:pt>
                <c:pt idx="195">
                  <c:v>5.2630898542915761</c:v>
                </c:pt>
                <c:pt idx="196">
                  <c:v>5.391326391787798</c:v>
                </c:pt>
                <c:pt idx="197">
                  <c:v>5.522787870923402</c:v>
                </c:pt>
                <c:pt idx="198">
                  <c:v>5.657540302717238</c:v>
                </c:pt>
                <c:pt idx="199">
                  <c:v>5.7956506432102302</c:v>
                </c:pt>
                <c:pt idx="200">
                  <c:v>5.9371867999999424</c:v>
                </c:pt>
              </c:numCache>
            </c:numRef>
          </c:yVal>
          <c:smooth val="0"/>
        </c:ser>
        <c:dLbls>
          <c:showLegendKey val="0"/>
          <c:showVal val="0"/>
          <c:showCatName val="0"/>
          <c:showSerName val="0"/>
          <c:showPercent val="0"/>
          <c:showBubbleSize val="0"/>
        </c:dLbls>
        <c:axId val="67950464"/>
        <c:axId val="67952640"/>
      </c:scatterChart>
      <c:valAx>
        <c:axId val="67950464"/>
        <c:scaling>
          <c:orientation val="minMax"/>
        </c:scaling>
        <c:delete val="0"/>
        <c:axPos val="b"/>
        <c:title>
          <c:tx>
            <c:rich>
              <a:bodyPr/>
              <a:lstStyle/>
              <a:p>
                <a:pPr>
                  <a:defRPr sz="1175" b="1" i="1" u="none" strike="noStrike" baseline="0">
                    <a:solidFill>
                      <a:srgbClr val="000000"/>
                    </a:solidFill>
                    <a:latin typeface="Arial"/>
                    <a:ea typeface="Arial"/>
                    <a:cs typeface="Arial"/>
                  </a:defRPr>
                </a:pPr>
                <a:r>
                  <a:rPr lang="en-US"/>
                  <a:t>x</a:t>
                </a:r>
              </a:p>
            </c:rich>
          </c:tx>
          <c:layout>
            <c:manualLayout>
              <c:xMode val="edge"/>
              <c:yMode val="edge"/>
              <c:x val="0.94588235294117651"/>
              <c:y val="0.78360655737704921"/>
            </c:manualLayout>
          </c:layout>
          <c:overlay val="0"/>
          <c:spPr>
            <a:noFill/>
            <a:ln w="25400">
              <a:noFill/>
            </a:ln>
          </c:spPr>
        </c:title>
        <c:numFmt formatCode="0" sourceLinked="1"/>
        <c:majorTickMark val="out"/>
        <c:minorTickMark val="none"/>
        <c:tickLblPos val="nextTo"/>
        <c:spPr>
          <a:ln w="3175">
            <a:solidFill>
              <a:srgbClr val="333399"/>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67952640"/>
        <c:crosses val="autoZero"/>
        <c:crossBetween val="midCat"/>
      </c:valAx>
      <c:valAx>
        <c:axId val="679526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FFFFFF"/>
                </a:solidFill>
                <a:latin typeface="Times New Roman"/>
                <a:ea typeface="Times New Roman"/>
                <a:cs typeface="Times New Roman"/>
              </a:defRPr>
            </a:pPr>
            <a:endParaRPr lang="en-US"/>
          </a:p>
        </c:txPr>
        <c:crossAx val="67950464"/>
        <c:crosses val="autoZero"/>
        <c:crossBetween val="midCat"/>
        <c:minorUnit val="0.96095294568399903"/>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47625</xdr:rowOff>
    </xdr:from>
    <xdr:to>
      <xdr:col>17</xdr:col>
      <xdr:colOff>247650</xdr:colOff>
      <xdr:row>14</xdr:row>
      <xdr:rowOff>28575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4</xdr:row>
      <xdr:rowOff>38100</xdr:rowOff>
    </xdr:from>
    <xdr:to>
      <xdr:col>6</xdr:col>
      <xdr:colOff>400050</xdr:colOff>
      <xdr:row>5</xdr:row>
      <xdr:rowOff>142875</xdr:rowOff>
    </xdr:to>
    <xdr:sp macro="" textlink="">
      <xdr:nvSpPr>
        <xdr:cNvPr id="1044" name="Text Box 20"/>
        <xdr:cNvSpPr txBox="1">
          <a:spLocks noChangeArrowheads="1"/>
        </xdr:cNvSpPr>
      </xdr:nvSpPr>
      <xdr:spPr bwMode="auto">
        <a:xfrm>
          <a:off x="333375" y="885825"/>
          <a:ext cx="4124325" cy="333375"/>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en-US" sz="1400" b="1" i="1" u="none" strike="noStrike" baseline="0">
              <a:solidFill>
                <a:srgbClr val="FF0000"/>
              </a:solidFill>
              <a:latin typeface="Times New Roman"/>
              <a:cs typeface="Times New Roman"/>
            </a:rPr>
            <a:t>y</a:t>
          </a:r>
          <a:r>
            <a:rPr lang="en-US" sz="1400" b="1" i="0" u="none" strike="noStrike" baseline="0">
              <a:solidFill>
                <a:srgbClr val="FF0000"/>
              </a:solidFill>
              <a:latin typeface="Times New Roman"/>
              <a:cs typeface="Times New Roman"/>
            </a:rPr>
            <a:t>= </a:t>
          </a:r>
          <a:r>
            <a:rPr lang="en-US" sz="1400" b="1" i="1" u="none" strike="noStrike" baseline="0">
              <a:solidFill>
                <a:srgbClr val="FF0000"/>
              </a:solidFill>
              <a:latin typeface="Times New Roman"/>
              <a:cs typeface="Times New Roman"/>
            </a:rPr>
            <a:t>a + </a:t>
          </a:r>
          <a:r>
            <a:rPr lang="en-US" sz="1400" b="1" i="0" u="none" strike="noStrike" baseline="0">
              <a:solidFill>
                <a:srgbClr val="FF0000"/>
              </a:solidFill>
              <a:latin typeface="Times New Roman"/>
              <a:cs typeface="Times New Roman"/>
            </a:rPr>
            <a:t>(1</a:t>
          </a:r>
          <a:r>
            <a:rPr lang="en-US" sz="1400" b="1" i="1" u="none" strike="noStrike" baseline="0">
              <a:solidFill>
                <a:srgbClr val="FF0000"/>
              </a:solidFill>
              <a:latin typeface="Times New Roman"/>
              <a:cs typeface="Times New Roman"/>
            </a:rPr>
            <a:t>/b</a:t>
          </a:r>
          <a:r>
            <a:rPr lang="en-US" sz="1400" b="1" i="0" u="none" strike="noStrike" baseline="0">
              <a:solidFill>
                <a:srgbClr val="FF0000"/>
              </a:solidFill>
              <a:latin typeface="Times New Roman"/>
              <a:cs typeface="Times New Roman"/>
            </a:rPr>
            <a:t>)</a:t>
          </a:r>
          <a:r>
            <a:rPr lang="en-US" sz="1400" b="1" i="1" u="none" strike="noStrike" baseline="0">
              <a:solidFill>
                <a:srgbClr val="FF0000"/>
              </a:solidFill>
              <a:latin typeface="Times New Roman"/>
              <a:cs typeface="Times New Roman"/>
            </a:rPr>
            <a:t>x + </a:t>
          </a:r>
          <a:r>
            <a:rPr lang="en-US" sz="1400" b="1" i="0" u="none" strike="noStrike" baseline="0">
              <a:solidFill>
                <a:srgbClr val="FF0000"/>
              </a:solidFill>
              <a:latin typeface="Times New Roman"/>
              <a:cs typeface="Times New Roman"/>
            </a:rPr>
            <a:t>(1/</a:t>
          </a:r>
          <a:r>
            <a:rPr lang="en-US" sz="1400" b="1" i="1" u="none" strike="noStrike" baseline="0">
              <a:solidFill>
                <a:srgbClr val="FF0000"/>
              </a:solidFill>
              <a:latin typeface="Times New Roman"/>
              <a:cs typeface="Times New Roman"/>
            </a:rPr>
            <a:t>c</a:t>
          </a:r>
          <a:r>
            <a:rPr lang="en-US" sz="1400" b="1" i="0" u="none" strike="noStrike" baseline="0">
              <a:solidFill>
                <a:srgbClr val="FF0000"/>
              </a:solidFill>
              <a:latin typeface="Times New Roman"/>
              <a:cs typeface="Times New Roman"/>
            </a:rPr>
            <a:t>)</a:t>
          </a:r>
          <a:r>
            <a:rPr lang="en-US" sz="1400" b="1" i="1" u="none" strike="noStrike" baseline="0">
              <a:solidFill>
                <a:srgbClr val="FF0000"/>
              </a:solidFill>
              <a:latin typeface="Times New Roman"/>
              <a:cs typeface="Times New Roman"/>
            </a:rPr>
            <a:t>x</a:t>
          </a:r>
          <a:r>
            <a:rPr lang="en-US" sz="1400" b="1" i="0" u="none" strike="noStrike" baseline="30000">
              <a:solidFill>
                <a:srgbClr val="FF0000"/>
              </a:solidFill>
              <a:latin typeface="Times New Roman"/>
              <a:cs typeface="Times New Roman"/>
            </a:rPr>
            <a:t>2 </a:t>
          </a:r>
          <a:r>
            <a:rPr lang="en-US" sz="1400" b="1" i="0" u="none" strike="noStrike" baseline="0">
              <a:solidFill>
                <a:srgbClr val="FF0000"/>
              </a:solidFill>
              <a:latin typeface="Times New Roman"/>
              <a:cs typeface="Times New Roman"/>
            </a:rPr>
            <a:t>+ (1/</a:t>
          </a:r>
          <a:r>
            <a:rPr lang="en-US" sz="1400" b="1" i="1" u="none" strike="noStrike" baseline="0">
              <a:solidFill>
                <a:srgbClr val="FF0000"/>
              </a:solidFill>
              <a:latin typeface="Times New Roman"/>
              <a:cs typeface="Times New Roman"/>
            </a:rPr>
            <a:t>d</a:t>
          </a:r>
          <a:r>
            <a:rPr lang="en-US" sz="1400" b="1" i="0" u="none" strike="noStrike" baseline="0">
              <a:solidFill>
                <a:srgbClr val="FF0000"/>
              </a:solidFill>
              <a:latin typeface="Times New Roman"/>
              <a:cs typeface="Times New Roman"/>
            </a:rPr>
            <a:t>)</a:t>
          </a:r>
          <a:r>
            <a:rPr lang="en-US" sz="1400" b="1" i="1" u="none" strike="noStrike" baseline="0">
              <a:solidFill>
                <a:srgbClr val="FF0000"/>
              </a:solidFill>
              <a:latin typeface="Times New Roman"/>
              <a:cs typeface="Times New Roman"/>
            </a:rPr>
            <a:t>x</a:t>
          </a:r>
          <a:r>
            <a:rPr lang="en-US" sz="1400" b="1" i="0" u="none" strike="noStrike" baseline="30000">
              <a:solidFill>
                <a:srgbClr val="FF0000"/>
              </a:solidFill>
              <a:latin typeface="Times New Roman"/>
              <a:cs typeface="Times New Roman"/>
            </a:rPr>
            <a:t>3</a:t>
          </a:r>
          <a:r>
            <a:rPr lang="en-US" sz="1400" b="1" i="0" u="none" strike="noStrike" baseline="0">
              <a:solidFill>
                <a:srgbClr val="FF0000"/>
              </a:solidFill>
              <a:latin typeface="Times New Roman"/>
              <a:cs typeface="Times New Roman"/>
            </a:rPr>
            <a:t> + (1/</a:t>
          </a:r>
          <a:r>
            <a:rPr lang="en-US" sz="1400" b="1" i="1" u="none" strike="noStrike" baseline="0">
              <a:solidFill>
                <a:srgbClr val="FF0000"/>
              </a:solidFill>
              <a:latin typeface="Times New Roman"/>
              <a:cs typeface="Times New Roman"/>
            </a:rPr>
            <a:t>e</a:t>
          </a:r>
          <a:r>
            <a:rPr lang="en-US" sz="1400" b="1" i="0" u="none" strike="noStrike" baseline="0">
              <a:solidFill>
                <a:srgbClr val="FF0000"/>
              </a:solidFill>
              <a:latin typeface="Times New Roman"/>
              <a:cs typeface="Times New Roman"/>
            </a:rPr>
            <a:t>)</a:t>
          </a:r>
          <a:r>
            <a:rPr lang="en-US" sz="1400" b="1" i="1" u="none" strike="noStrike" baseline="0">
              <a:solidFill>
                <a:srgbClr val="FF0000"/>
              </a:solidFill>
              <a:latin typeface="Times New Roman"/>
              <a:cs typeface="Times New Roman"/>
            </a:rPr>
            <a:t>x</a:t>
          </a:r>
          <a:r>
            <a:rPr lang="en-US" sz="1400" b="1" i="0" u="none" strike="noStrike" baseline="30000">
              <a:solidFill>
                <a:srgbClr val="FF0000"/>
              </a:solidFill>
              <a:latin typeface="Times New Roman"/>
              <a:cs typeface="Times New Roman"/>
            </a:rPr>
            <a:t>4</a:t>
          </a:r>
          <a:r>
            <a:rPr lang="en-US" sz="1400" b="1" i="1" u="none" strike="noStrike" baseline="0">
              <a:solidFill>
                <a:srgbClr val="FF0000"/>
              </a:solidFill>
              <a:latin typeface="Times New Roman"/>
              <a:cs typeface="Times New Roman"/>
            </a:rPr>
            <a:t>+ </a:t>
          </a:r>
          <a:r>
            <a:rPr lang="en-US" sz="1400" b="1" i="0" u="none" strike="noStrike" baseline="0">
              <a:solidFill>
                <a:srgbClr val="FF0000"/>
              </a:solidFill>
              <a:latin typeface="Times New Roman"/>
              <a:cs typeface="Times New Roman"/>
            </a:rPr>
            <a:t>(1/</a:t>
          </a:r>
          <a:r>
            <a:rPr lang="en-US" sz="1400" b="1" i="1" u="none" strike="noStrike" baseline="0">
              <a:solidFill>
                <a:srgbClr val="FF0000"/>
              </a:solidFill>
              <a:latin typeface="Times New Roman"/>
              <a:cs typeface="Times New Roman"/>
            </a:rPr>
            <a:t>f</a:t>
          </a:r>
          <a:r>
            <a:rPr lang="en-US" sz="1400" b="1" i="0" u="none" strike="noStrike" baseline="0">
              <a:solidFill>
                <a:srgbClr val="FF0000"/>
              </a:solidFill>
              <a:latin typeface="Times New Roman"/>
              <a:cs typeface="Times New Roman"/>
            </a:rPr>
            <a:t>)</a:t>
          </a:r>
          <a:r>
            <a:rPr lang="en-US" sz="1400" b="1" i="1" u="none" strike="noStrike" baseline="0">
              <a:solidFill>
                <a:srgbClr val="FF0000"/>
              </a:solidFill>
              <a:latin typeface="Times New Roman"/>
              <a:cs typeface="Times New Roman"/>
            </a:rPr>
            <a:t>x</a:t>
          </a:r>
          <a:r>
            <a:rPr lang="en-US" sz="1400" b="1" i="0" u="none" strike="noStrike" baseline="30000">
              <a:solidFill>
                <a:srgbClr val="FF0000"/>
              </a:solidFill>
              <a:latin typeface="Times New Roman"/>
              <a:cs typeface="Times New Roman"/>
            </a:rPr>
            <a:t>5 </a:t>
          </a: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10</xdr:col>
          <xdr:colOff>171450</xdr:colOff>
          <xdr:row>15</xdr:row>
          <xdr:rowOff>38100</xdr:rowOff>
        </xdr:to>
        <xdr:sp macro="" textlink="">
          <xdr:nvSpPr>
            <xdr:cNvPr id="1037" name="ScrollBar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10</xdr:col>
          <xdr:colOff>180975</xdr:colOff>
          <xdr:row>17</xdr:row>
          <xdr:rowOff>9525</xdr:rowOff>
        </xdr:to>
        <xdr:sp macro="" textlink="">
          <xdr:nvSpPr>
            <xdr:cNvPr id="1045" name="ScrollBar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9525</xdr:rowOff>
        </xdr:from>
        <xdr:to>
          <xdr:col>10</xdr:col>
          <xdr:colOff>171450</xdr:colOff>
          <xdr:row>19</xdr:row>
          <xdr:rowOff>19050</xdr:rowOff>
        </xdr:to>
        <xdr:sp macro="" textlink="">
          <xdr:nvSpPr>
            <xdr:cNvPr id="1046" name="ScrollBar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257175</xdr:rowOff>
        </xdr:from>
        <xdr:to>
          <xdr:col>10</xdr:col>
          <xdr:colOff>171450</xdr:colOff>
          <xdr:row>21</xdr:row>
          <xdr:rowOff>9525</xdr:rowOff>
        </xdr:to>
        <xdr:sp macro="" textlink="">
          <xdr:nvSpPr>
            <xdr:cNvPr id="1048" name="ScrollBar5"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10</xdr:col>
          <xdr:colOff>171450</xdr:colOff>
          <xdr:row>23</xdr:row>
          <xdr:rowOff>28575</xdr:rowOff>
        </xdr:to>
        <xdr:sp macro="" textlink="">
          <xdr:nvSpPr>
            <xdr:cNvPr id="1050" name="ScrollBar7"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628650</xdr:colOff>
          <xdr:row>21</xdr:row>
          <xdr:rowOff>9525</xdr:rowOff>
        </xdr:from>
        <xdr:to>
          <xdr:col>17</xdr:col>
          <xdr:colOff>180975</xdr:colOff>
          <xdr:row>21</xdr:row>
          <xdr:rowOff>247650</xdr:rowOff>
        </xdr:to>
        <xdr:sp macro="" textlink="">
          <xdr:nvSpPr>
            <xdr:cNvPr id="1053" name="ScrollBar4"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0.44141</cdr:x>
      <cdr:y>0.02408</cdr:y>
    </cdr:from>
    <cdr:to>
      <cdr:x>0.4812</cdr:x>
      <cdr:y>0.09276</cdr:y>
    </cdr:to>
    <cdr:sp macro="" textlink="">
      <cdr:nvSpPr>
        <cdr:cNvPr id="2050" name="Text Box 2"/>
        <cdr:cNvSpPr txBox="1">
          <a:spLocks xmlns:a="http://schemas.openxmlformats.org/drawingml/2006/main" noChangeArrowheads="1"/>
        </cdr:cNvSpPr>
      </cdr:nvSpPr>
      <cdr:spPr bwMode="auto">
        <a:xfrm xmlns:a="http://schemas.openxmlformats.org/drawingml/2006/main">
          <a:off x="1794256" y="73355"/>
          <a:ext cx="161468" cy="20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US" sz="1100" b="1" i="1" u="none" strike="noStrike" baseline="0">
              <a:solidFill>
                <a:srgbClr val="000000"/>
              </a:solidFill>
              <a:latin typeface="Arial"/>
              <a:cs typeface="Arial"/>
            </a:rPr>
            <a:t>y</a:t>
          </a:r>
        </a:p>
      </cdr:txBody>
    </cdr:sp>
  </cdr:relSizeAnchor>
  <cdr:relSizeAnchor xmlns:cdr="http://schemas.openxmlformats.org/drawingml/2006/chartDrawing">
    <cdr:from>
      <cdr:x>0.82811</cdr:x>
      <cdr:y>0.04246</cdr:y>
    </cdr:from>
    <cdr:to>
      <cdr:x>0.97142</cdr:x>
      <cdr:y>0.15684</cdr:y>
    </cdr:to>
    <cdr:sp macro="" textlink="">
      <cdr:nvSpPr>
        <cdr:cNvPr id="2052" name="Text Box 4"/>
        <cdr:cNvSpPr txBox="1">
          <a:spLocks xmlns:a="http://schemas.openxmlformats.org/drawingml/2006/main" noChangeArrowheads="1"/>
        </cdr:cNvSpPr>
      </cdr:nvSpPr>
      <cdr:spPr bwMode="auto">
        <a:xfrm xmlns:a="http://schemas.openxmlformats.org/drawingml/2006/main">
          <a:off x="3363366" y="126924"/>
          <a:ext cx="581483" cy="3333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36576" rIns="0" bIns="0" anchor="t" upright="1">
          <a:spAutoFit/>
        </a:bodyPr>
        <a:lstStyle xmlns:a="http://schemas.openxmlformats.org/drawingml/2006/main"/>
        <a:p xmlns:a="http://schemas.openxmlformats.org/drawingml/2006/main">
          <a:pPr algn="l" rtl="0">
            <a:defRPr sz="1000"/>
          </a:pPr>
          <a:r>
            <a:rPr lang="en-US" sz="1400" b="1" i="1" u="none" strike="noStrike" baseline="0">
              <a:solidFill>
                <a:srgbClr val="0000FF"/>
              </a:solidFill>
              <a:latin typeface="Times New Roman"/>
              <a:cs typeface="Times New Roman"/>
            </a:rPr>
            <a:t>y</a:t>
          </a:r>
          <a:r>
            <a:rPr lang="en-US" sz="1400" b="1" i="0" u="none" strike="noStrike" baseline="0">
              <a:solidFill>
                <a:srgbClr val="0000FF"/>
              </a:solidFill>
              <a:latin typeface="Times New Roman"/>
              <a:cs typeface="Times New Roman"/>
            </a:rPr>
            <a:t> = e</a:t>
          </a:r>
          <a:r>
            <a:rPr lang="en-US" sz="1400" b="1" i="1" u="none" strike="noStrike" baseline="30000">
              <a:solidFill>
                <a:srgbClr val="0000FF"/>
              </a:solidFill>
              <a:latin typeface="Times New Roman"/>
              <a:cs typeface="Times New Roman"/>
            </a:rPr>
            <a:t>x</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6.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image" Target="../media/image4.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5" Type="http://schemas.openxmlformats.org/officeDocument/2006/relationships/comments" Target="../comments1.xml"/><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237"/>
  <sheetViews>
    <sheetView tabSelected="1" workbookViewId="0">
      <selection activeCell="F15" sqref="F15"/>
    </sheetView>
  </sheetViews>
  <sheetFormatPr defaultColWidth="8.7109375" defaultRowHeight="12.75" x14ac:dyDescent="0.2"/>
  <cols>
    <col min="1" max="1" width="3.28515625" customWidth="1"/>
    <col min="2" max="2" width="4.28515625" customWidth="1"/>
    <col min="3" max="3" width="4" customWidth="1"/>
    <col min="4" max="4" width="38.5703125" customWidth="1"/>
    <col min="5" max="5" width="6.7109375" customWidth="1"/>
    <col min="6" max="6" width="4" customWidth="1"/>
    <col min="7" max="7" width="8.5703125" customWidth="1"/>
    <col min="8" max="9" width="2.140625" customWidth="1"/>
    <col min="10" max="10" width="3.28515625" customWidth="1"/>
    <col min="11" max="11" width="10.42578125" bestFit="1" customWidth="1"/>
    <col min="12" max="12" width="7.140625" customWidth="1"/>
    <col min="14" max="14" width="9.85546875" customWidth="1"/>
    <col min="15" max="15" width="9.5703125" customWidth="1"/>
    <col min="16" max="16" width="14.85546875" customWidth="1"/>
    <col min="20" max="20" width="9.5703125" customWidth="1"/>
    <col min="21" max="21" width="10.140625" customWidth="1"/>
    <col min="22" max="22" width="7.7109375" customWidth="1"/>
    <col min="23" max="23" width="4.85546875" customWidth="1"/>
    <col min="25" max="25" width="8.42578125" customWidth="1"/>
    <col min="26" max="26" width="11.5703125" customWidth="1"/>
    <col min="27" max="27" width="12.28515625" customWidth="1"/>
    <col min="30" max="30" width="11.7109375" bestFit="1" customWidth="1"/>
    <col min="35" max="35" width="10.42578125" customWidth="1"/>
    <col min="36" max="36" width="6.42578125" customWidth="1"/>
  </cols>
  <sheetData>
    <row r="1" spans="1:38" ht="20.25" x14ac:dyDescent="0.3">
      <c r="A1" s="2"/>
      <c r="B1" s="5"/>
      <c r="D1" s="5" t="s">
        <v>4</v>
      </c>
      <c r="AG1" s="15"/>
      <c r="AI1" s="9"/>
      <c r="AK1" s="22"/>
      <c r="AL1" s="22"/>
    </row>
    <row r="2" spans="1:38" ht="12.75" customHeight="1" x14ac:dyDescent="0.25">
      <c r="A2" s="2"/>
      <c r="AG2" s="15"/>
      <c r="AK2" s="6"/>
      <c r="AL2" s="6"/>
    </row>
    <row r="3" spans="1:38" ht="16.5" customHeight="1" x14ac:dyDescent="0.25">
      <c r="B3" s="54" t="s">
        <v>25</v>
      </c>
      <c r="C3" s="27"/>
      <c r="D3" s="4"/>
      <c r="E3" s="4"/>
      <c r="F3" s="7"/>
      <c r="G3" s="7"/>
      <c r="AH3" s="19"/>
      <c r="AK3" s="6"/>
      <c r="AL3" s="6"/>
    </row>
    <row r="4" spans="1:38" ht="17.25" customHeight="1" x14ac:dyDescent="0.25">
      <c r="D4" s="4" t="s">
        <v>26</v>
      </c>
      <c r="E4" s="4"/>
      <c r="F4" s="7"/>
      <c r="G4" s="7"/>
      <c r="AH4" s="18"/>
      <c r="AK4" s="6"/>
      <c r="AL4" s="6"/>
    </row>
    <row r="5" spans="1:38" ht="18" customHeight="1" x14ac:dyDescent="0.25">
      <c r="B5" s="25"/>
      <c r="D5" s="4"/>
      <c r="E5" s="3"/>
      <c r="F5" s="7"/>
      <c r="G5" s="24"/>
      <c r="H5" s="24"/>
      <c r="AK5" s="6"/>
      <c r="AL5" s="6"/>
    </row>
    <row r="6" spans="1:38" x14ac:dyDescent="0.2">
      <c r="D6" s="3"/>
      <c r="E6" s="3"/>
      <c r="AK6" s="6"/>
      <c r="AL6" s="6"/>
    </row>
    <row r="7" spans="1:38" ht="19.5" customHeight="1" x14ac:dyDescent="0.25">
      <c r="A7" s="1"/>
      <c r="B7" s="8"/>
      <c r="C7" s="8"/>
      <c r="D7" s="4" t="s">
        <v>34</v>
      </c>
      <c r="E7" s="28"/>
      <c r="AK7" s="6"/>
      <c r="AL7" s="6"/>
    </row>
    <row r="8" spans="1:38" x14ac:dyDescent="0.2">
      <c r="AK8" s="6"/>
      <c r="AL8" s="6"/>
    </row>
    <row r="9" spans="1:38" x14ac:dyDescent="0.2">
      <c r="D9" s="30" t="s">
        <v>6</v>
      </c>
      <c r="AK9" s="6"/>
      <c r="AL9" s="6"/>
    </row>
    <row r="10" spans="1:38" ht="15.75" x14ac:dyDescent="0.25">
      <c r="A10" s="11"/>
      <c r="D10" s="30" t="s">
        <v>5</v>
      </c>
      <c r="AK10" s="6"/>
      <c r="AL10" s="6"/>
    </row>
    <row r="11" spans="1:38" ht="15.75" x14ac:dyDescent="0.25">
      <c r="A11" s="11"/>
      <c r="D11" s="30" t="s">
        <v>27</v>
      </c>
      <c r="AK11" s="6"/>
      <c r="AL11" s="6"/>
    </row>
    <row r="12" spans="1:38" ht="16.5" customHeight="1" x14ac:dyDescent="0.2">
      <c r="A12" s="21"/>
      <c r="D12" s="30" t="s">
        <v>14</v>
      </c>
      <c r="AK12" s="6"/>
      <c r="AL12" s="6"/>
    </row>
    <row r="13" spans="1:38" ht="16.5" customHeight="1" x14ac:dyDescent="0.2">
      <c r="A13" s="21"/>
      <c r="D13" s="30"/>
      <c r="AK13" s="6"/>
      <c r="AL13" s="6"/>
    </row>
    <row r="14" spans="1:38" ht="23.25" customHeight="1" x14ac:dyDescent="0.25">
      <c r="A14" s="11"/>
      <c r="B14" s="11" t="s">
        <v>30</v>
      </c>
      <c r="C14" s="11"/>
      <c r="AK14" s="6"/>
      <c r="AL14" s="6"/>
    </row>
    <row r="15" spans="1:38" ht="14.25" customHeight="1" x14ac:dyDescent="0.25">
      <c r="A15" s="11"/>
      <c r="D15" s="14"/>
      <c r="E15" s="33">
        <f>F15</f>
        <v>3</v>
      </c>
      <c r="F15" s="53">
        <v>3</v>
      </c>
      <c r="AF15" s="19"/>
      <c r="AK15" s="6"/>
      <c r="AL15" s="6"/>
    </row>
    <row r="16" spans="1:38" ht="21.75" customHeight="1" x14ac:dyDescent="0.25">
      <c r="A16" s="11"/>
      <c r="B16" s="11" t="s">
        <v>31</v>
      </c>
      <c r="D16" s="14"/>
      <c r="E16" s="32"/>
      <c r="AK16" s="6"/>
      <c r="AL16" s="6"/>
    </row>
    <row r="17" spans="1:38" ht="16.5" customHeight="1" x14ac:dyDescent="0.25">
      <c r="A17" s="11"/>
      <c r="D17" s="14"/>
      <c r="E17" s="33">
        <f>F17</f>
        <v>3</v>
      </c>
      <c r="F17" s="53">
        <v>3</v>
      </c>
      <c r="L17" s="29" t="str">
        <f>"  y = "&amp;Sheet3!G13 &amp; Sheet3!G15 &amp; Sheet3!G17 &amp; Sheet3!G19 &amp; Sheet3!G21 &amp; Sheet3!G23</f>
        <v xml:space="preserve">  y = 1 + (1/3)x +  (1/3)x^2 +  (1/10)x^3+  (1/15)x^4+  (1/75)x^5</v>
      </c>
      <c r="AK17" s="6"/>
      <c r="AL17" s="6"/>
    </row>
    <row r="18" spans="1:38" ht="23.25" customHeight="1" x14ac:dyDescent="0.25">
      <c r="A18" s="21"/>
      <c r="B18" s="11" t="s">
        <v>32</v>
      </c>
      <c r="C18" s="11"/>
      <c r="D18" s="10"/>
      <c r="E18" s="34"/>
      <c r="L18" s="12"/>
      <c r="M18" s="12"/>
      <c r="AK18" s="6"/>
      <c r="AL18" s="6"/>
    </row>
    <row r="19" spans="1:38" ht="15.75" x14ac:dyDescent="0.25">
      <c r="A19" s="11"/>
      <c r="D19" s="14"/>
      <c r="E19" s="33">
        <f>F19</f>
        <v>10</v>
      </c>
      <c r="F19" s="53">
        <v>10</v>
      </c>
      <c r="K19" s="13"/>
      <c r="L19" s="13"/>
      <c r="M19" s="13"/>
      <c r="N19" s="13"/>
      <c r="AK19" s="6"/>
      <c r="AL19" s="6"/>
    </row>
    <row r="20" spans="1:38" ht="21" customHeight="1" x14ac:dyDescent="0.25">
      <c r="B20" s="11" t="s">
        <v>33</v>
      </c>
      <c r="D20" s="7"/>
      <c r="E20" s="34"/>
      <c r="K20" s="13"/>
      <c r="L20" s="13"/>
      <c r="M20" s="11" t="s">
        <v>29</v>
      </c>
      <c r="AK20" s="6"/>
      <c r="AL20" s="6"/>
    </row>
    <row r="21" spans="1:38" ht="15" customHeight="1" x14ac:dyDescent="0.2">
      <c r="D21" s="14"/>
      <c r="E21" s="33">
        <f>F21</f>
        <v>15</v>
      </c>
      <c r="F21" s="53">
        <v>15</v>
      </c>
      <c r="K21" s="13"/>
      <c r="L21" s="13"/>
      <c r="M21" s="13"/>
      <c r="N21" s="31"/>
      <c r="AK21" s="6"/>
      <c r="AL21" s="6"/>
    </row>
    <row r="22" spans="1:38" ht="20.25" customHeight="1" x14ac:dyDescent="0.25">
      <c r="A22" s="11"/>
      <c r="B22" s="11" t="s">
        <v>35</v>
      </c>
      <c r="D22" s="7"/>
      <c r="E22" s="34"/>
      <c r="K22" s="13"/>
      <c r="L22" s="13"/>
      <c r="M22" s="55">
        <f>-P22</f>
        <v>-2.1</v>
      </c>
      <c r="N22" s="37" t="s">
        <v>17</v>
      </c>
      <c r="O22" s="55">
        <f>P22</f>
        <v>2.1</v>
      </c>
      <c r="P22">
        <f>0.1+$Q22/10</f>
        <v>2.1</v>
      </c>
      <c r="Q22" s="53">
        <v>20</v>
      </c>
      <c r="AK22" s="6"/>
      <c r="AL22" s="6"/>
    </row>
    <row r="23" spans="1:38" ht="14.25" x14ac:dyDescent="0.2">
      <c r="A23" s="20"/>
      <c r="D23" s="14"/>
      <c r="E23" s="33">
        <f>5*F23</f>
        <v>75</v>
      </c>
      <c r="F23" s="53">
        <v>15</v>
      </c>
      <c r="K23" s="13"/>
      <c r="L23" s="13"/>
      <c r="M23" s="13"/>
      <c r="N23" s="13"/>
      <c r="AK23" s="6"/>
      <c r="AL23" s="6"/>
    </row>
    <row r="24" spans="1:38" ht="19.5" customHeight="1" x14ac:dyDescent="0.25">
      <c r="B24" s="11"/>
      <c r="D24" s="7"/>
      <c r="E24" s="34"/>
      <c r="K24" s="13"/>
      <c r="L24" s="13"/>
      <c r="M24" s="11" t="s">
        <v>16</v>
      </c>
      <c r="N24" s="11"/>
      <c r="O24" s="36"/>
      <c r="P24" s="38">
        <f>Sheet3!G27</f>
        <v>204.66902850537227</v>
      </c>
      <c r="AK24" s="6"/>
      <c r="AL24" s="6"/>
    </row>
    <row r="25" spans="1:38" ht="16.5" customHeight="1" x14ac:dyDescent="0.2">
      <c r="D25" s="14"/>
      <c r="E25" s="35"/>
      <c r="F25" s="53"/>
      <c r="K25" s="13"/>
      <c r="L25" s="13"/>
      <c r="M25" s="13"/>
      <c r="N25" s="13"/>
      <c r="AK25" s="23"/>
      <c r="AL25" s="23"/>
    </row>
    <row r="26" spans="1:38" x14ac:dyDescent="0.2">
      <c r="M26" s="13"/>
      <c r="N26" s="13"/>
      <c r="AK26" s="23"/>
      <c r="AL26" s="23"/>
    </row>
    <row r="27" spans="1:38" ht="15" x14ac:dyDescent="0.25">
      <c r="A27" s="17"/>
      <c r="B27" s="16"/>
      <c r="C27" s="16"/>
      <c r="M27" s="13"/>
      <c r="N27" s="13"/>
      <c r="AK27" s="23"/>
      <c r="AL27" s="23"/>
    </row>
    <row r="28" spans="1:38" x14ac:dyDescent="0.2">
      <c r="M28" s="13"/>
      <c r="N28" s="13"/>
    </row>
    <row r="29" spans="1:38" ht="15.75" x14ac:dyDescent="0.25">
      <c r="C29" s="26" t="s">
        <v>0</v>
      </c>
      <c r="E29" s="26"/>
      <c r="F29" s="26"/>
      <c r="G29" s="26"/>
      <c r="H29" s="26"/>
      <c r="I29" s="26"/>
      <c r="J29" s="26"/>
      <c r="K29" s="26"/>
      <c r="M29" s="13"/>
      <c r="N29" s="13"/>
    </row>
    <row r="30" spans="1:38" ht="15.75" x14ac:dyDescent="0.25">
      <c r="D30" s="26" t="s">
        <v>1</v>
      </c>
      <c r="E30" s="26"/>
      <c r="F30" s="26"/>
      <c r="G30" s="26"/>
      <c r="H30" s="26"/>
      <c r="I30" s="26"/>
      <c r="J30" s="26"/>
      <c r="K30" s="26"/>
      <c r="N30" s="13"/>
    </row>
    <row r="31" spans="1:38" ht="15.75" x14ac:dyDescent="0.25">
      <c r="D31" s="26" t="s">
        <v>2</v>
      </c>
      <c r="E31" s="26"/>
      <c r="F31" s="26"/>
      <c r="G31" s="26"/>
      <c r="H31" s="26"/>
      <c r="I31" s="26"/>
      <c r="J31" s="26"/>
      <c r="K31" s="26"/>
      <c r="N31" s="13"/>
    </row>
    <row r="32" spans="1:38" ht="15.75" x14ac:dyDescent="0.25">
      <c r="D32" s="26" t="s">
        <v>3</v>
      </c>
      <c r="E32" s="26"/>
      <c r="F32" s="26"/>
      <c r="G32" s="26"/>
      <c r="H32" s="26"/>
      <c r="I32" s="26"/>
      <c r="J32" s="26"/>
      <c r="K32" s="26"/>
    </row>
    <row r="33" spans="1:10" ht="15.75" x14ac:dyDescent="0.25">
      <c r="D33" s="26" t="s">
        <v>18</v>
      </c>
      <c r="J33" s="11"/>
    </row>
    <row r="34" spans="1:10" ht="15.75" x14ac:dyDescent="0.25">
      <c r="D34" s="26" t="s">
        <v>19</v>
      </c>
      <c r="J34" s="11"/>
    </row>
    <row r="35" spans="1:10" ht="15.75" x14ac:dyDescent="0.25">
      <c r="D35" s="26" t="s">
        <v>36</v>
      </c>
    </row>
    <row r="36" spans="1:10" ht="15.75" x14ac:dyDescent="0.25">
      <c r="D36" s="26" t="s">
        <v>37</v>
      </c>
    </row>
    <row r="37" spans="1:10" ht="15.75" x14ac:dyDescent="0.25">
      <c r="D37" s="26"/>
    </row>
    <row r="39" spans="1:10" x14ac:dyDescent="0.2">
      <c r="A39" s="52" t="s">
        <v>20</v>
      </c>
      <c r="B39" s="52"/>
      <c r="C39" s="52"/>
      <c r="D39" s="52"/>
    </row>
    <row r="40" spans="1:10" x14ac:dyDescent="0.2">
      <c r="A40" s="52" t="s">
        <v>21</v>
      </c>
      <c r="B40" s="52"/>
      <c r="C40" s="52"/>
      <c r="D40" s="52"/>
    </row>
    <row r="41" spans="1:10" x14ac:dyDescent="0.2">
      <c r="A41" s="52" t="s">
        <v>22</v>
      </c>
      <c r="B41" s="52"/>
      <c r="C41" s="52"/>
      <c r="D41" s="52"/>
    </row>
    <row r="42" spans="1:10" x14ac:dyDescent="0.2">
      <c r="A42" s="52" t="s">
        <v>23</v>
      </c>
      <c r="B42" s="52"/>
      <c r="C42" s="52"/>
      <c r="D42" s="52"/>
    </row>
    <row r="43" spans="1:10" x14ac:dyDescent="0.2">
      <c r="A43" s="52" t="s">
        <v>24</v>
      </c>
      <c r="B43" s="52"/>
      <c r="C43" s="52"/>
      <c r="D43" s="52"/>
    </row>
    <row r="205" spans="27:27" x14ac:dyDescent="0.2">
      <c r="AA205" s="18"/>
    </row>
    <row r="206" spans="27:27" x14ac:dyDescent="0.2">
      <c r="AA206" s="18"/>
    </row>
    <row r="207" spans="27:27" x14ac:dyDescent="0.2">
      <c r="AA207" s="18"/>
    </row>
    <row r="208" spans="27:27" x14ac:dyDescent="0.2">
      <c r="AA208" s="18"/>
    </row>
    <row r="209" spans="27:27" x14ac:dyDescent="0.2">
      <c r="AA209" s="18"/>
    </row>
    <row r="210" spans="27:27" x14ac:dyDescent="0.2">
      <c r="AA210" s="18"/>
    </row>
    <row r="211" spans="27:27" x14ac:dyDescent="0.2">
      <c r="AA211" s="18"/>
    </row>
    <row r="212" spans="27:27" x14ac:dyDescent="0.2">
      <c r="AA212" s="18"/>
    </row>
    <row r="213" spans="27:27" x14ac:dyDescent="0.2">
      <c r="AA213" s="18"/>
    </row>
    <row r="214" spans="27:27" x14ac:dyDescent="0.2">
      <c r="AA214" s="18"/>
    </row>
    <row r="215" spans="27:27" x14ac:dyDescent="0.2">
      <c r="AA215" s="18"/>
    </row>
    <row r="216" spans="27:27" x14ac:dyDescent="0.2">
      <c r="AA216" s="18"/>
    </row>
    <row r="217" spans="27:27" x14ac:dyDescent="0.2">
      <c r="AA217" s="18"/>
    </row>
    <row r="218" spans="27:27" x14ac:dyDescent="0.2">
      <c r="AA218" s="18"/>
    </row>
    <row r="219" spans="27:27" x14ac:dyDescent="0.2">
      <c r="AA219" s="18"/>
    </row>
    <row r="220" spans="27:27" x14ac:dyDescent="0.2">
      <c r="AA220" s="18"/>
    </row>
    <row r="221" spans="27:27" x14ac:dyDescent="0.2">
      <c r="AA221" s="18"/>
    </row>
    <row r="222" spans="27:27" x14ac:dyDescent="0.2">
      <c r="AA222" s="18"/>
    </row>
    <row r="223" spans="27:27" x14ac:dyDescent="0.2">
      <c r="AA223" s="18"/>
    </row>
    <row r="224" spans="27:27" x14ac:dyDescent="0.2">
      <c r="AA224" s="18"/>
    </row>
    <row r="225" spans="27:27" x14ac:dyDescent="0.2">
      <c r="AA225" s="18"/>
    </row>
    <row r="226" spans="27:27" x14ac:dyDescent="0.2">
      <c r="AA226" s="18"/>
    </row>
    <row r="227" spans="27:27" x14ac:dyDescent="0.2">
      <c r="AA227" s="18"/>
    </row>
    <row r="228" spans="27:27" x14ac:dyDescent="0.2">
      <c r="AA228" s="18"/>
    </row>
    <row r="229" spans="27:27" x14ac:dyDescent="0.2">
      <c r="AA229" s="18"/>
    </row>
    <row r="230" spans="27:27" x14ac:dyDescent="0.2">
      <c r="AA230" s="18"/>
    </row>
    <row r="231" spans="27:27" x14ac:dyDescent="0.2">
      <c r="AA231" s="18"/>
    </row>
    <row r="232" spans="27:27" x14ac:dyDescent="0.2">
      <c r="AA232" s="18"/>
    </row>
    <row r="233" spans="27:27" x14ac:dyDescent="0.2">
      <c r="AA233" s="18"/>
    </row>
    <row r="234" spans="27:27" x14ac:dyDescent="0.2">
      <c r="AA234" s="18"/>
    </row>
    <row r="235" spans="27:27" x14ac:dyDescent="0.2">
      <c r="AA235" s="18"/>
    </row>
    <row r="236" spans="27:27" x14ac:dyDescent="0.2">
      <c r="AA236" s="18"/>
    </row>
    <row r="237" spans="27:27" x14ac:dyDescent="0.2">
      <c r="AA237" s="18"/>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37" r:id="rId4" name="ScrollBar3">
          <controlPr defaultSize="0" autoLine="0" linkedCell="F15" r:id="rId5">
            <anchor moveWithCells="1">
              <from>
                <xdr:col>5</xdr:col>
                <xdr:colOff>9525</xdr:colOff>
                <xdr:row>14</xdr:row>
                <xdr:rowOff>9525</xdr:rowOff>
              </from>
              <to>
                <xdr:col>10</xdr:col>
                <xdr:colOff>171450</xdr:colOff>
                <xdr:row>15</xdr:row>
                <xdr:rowOff>38100</xdr:rowOff>
              </to>
            </anchor>
          </controlPr>
        </control>
      </mc:Choice>
      <mc:Fallback>
        <control shapeId="1037" r:id="rId4" name="ScrollBar3"/>
      </mc:Fallback>
    </mc:AlternateContent>
    <mc:AlternateContent xmlns:mc="http://schemas.openxmlformats.org/markup-compatibility/2006">
      <mc:Choice Requires="x14">
        <control shapeId="1045" r:id="rId6" name="ScrollBar1">
          <controlPr defaultSize="0" autoLine="0" linkedCell="F17" r:id="rId5">
            <anchor moveWithCells="1">
              <from>
                <xdr:col>5</xdr:col>
                <xdr:colOff>19050</xdr:colOff>
                <xdr:row>16</xdr:row>
                <xdr:rowOff>9525</xdr:rowOff>
              </from>
              <to>
                <xdr:col>10</xdr:col>
                <xdr:colOff>180975</xdr:colOff>
                <xdr:row>17</xdr:row>
                <xdr:rowOff>9525</xdr:rowOff>
              </to>
            </anchor>
          </controlPr>
        </control>
      </mc:Choice>
      <mc:Fallback>
        <control shapeId="1045" r:id="rId6" name="ScrollBar1"/>
      </mc:Fallback>
    </mc:AlternateContent>
    <mc:AlternateContent xmlns:mc="http://schemas.openxmlformats.org/markup-compatibility/2006">
      <mc:Choice Requires="x14">
        <control shapeId="1046" r:id="rId7" name="ScrollBar2">
          <controlPr defaultSize="0" autoLine="0" linkedCell="F19" r:id="rId8">
            <anchor moveWithCells="1">
              <from>
                <xdr:col>5</xdr:col>
                <xdr:colOff>9525</xdr:colOff>
                <xdr:row>18</xdr:row>
                <xdr:rowOff>9525</xdr:rowOff>
              </from>
              <to>
                <xdr:col>10</xdr:col>
                <xdr:colOff>171450</xdr:colOff>
                <xdr:row>19</xdr:row>
                <xdr:rowOff>19050</xdr:rowOff>
              </to>
            </anchor>
          </controlPr>
        </control>
      </mc:Choice>
      <mc:Fallback>
        <control shapeId="1046" r:id="rId7" name="ScrollBar2"/>
      </mc:Fallback>
    </mc:AlternateContent>
    <mc:AlternateContent xmlns:mc="http://schemas.openxmlformats.org/markup-compatibility/2006">
      <mc:Choice Requires="x14">
        <control shapeId="1048" r:id="rId9" name="ScrollBar5">
          <controlPr defaultSize="0" autoLine="0" linkedCell="F21" r:id="rId10">
            <anchor moveWithCells="1">
              <from>
                <xdr:col>5</xdr:col>
                <xdr:colOff>9525</xdr:colOff>
                <xdr:row>19</xdr:row>
                <xdr:rowOff>257175</xdr:rowOff>
              </from>
              <to>
                <xdr:col>10</xdr:col>
                <xdr:colOff>171450</xdr:colOff>
                <xdr:row>21</xdr:row>
                <xdr:rowOff>9525</xdr:rowOff>
              </to>
            </anchor>
          </controlPr>
        </control>
      </mc:Choice>
      <mc:Fallback>
        <control shapeId="1048" r:id="rId9" name="ScrollBar5"/>
      </mc:Fallback>
    </mc:AlternateContent>
    <mc:AlternateContent xmlns:mc="http://schemas.openxmlformats.org/markup-compatibility/2006">
      <mc:Choice Requires="x14">
        <control shapeId="1050" r:id="rId11" name="ScrollBar7">
          <controlPr defaultSize="0" autoLine="0" linkedCell="F23" r:id="rId12">
            <anchor moveWithCells="1">
              <from>
                <xdr:col>5</xdr:col>
                <xdr:colOff>9525</xdr:colOff>
                <xdr:row>22</xdr:row>
                <xdr:rowOff>0</xdr:rowOff>
              </from>
              <to>
                <xdr:col>10</xdr:col>
                <xdr:colOff>171450</xdr:colOff>
                <xdr:row>23</xdr:row>
                <xdr:rowOff>28575</xdr:rowOff>
              </to>
            </anchor>
          </controlPr>
        </control>
      </mc:Choice>
      <mc:Fallback>
        <control shapeId="1050" r:id="rId11" name="ScrollBar7"/>
      </mc:Fallback>
    </mc:AlternateContent>
    <mc:AlternateContent xmlns:mc="http://schemas.openxmlformats.org/markup-compatibility/2006">
      <mc:Choice Requires="x14">
        <control shapeId="1053" r:id="rId13" name="ScrollBar4">
          <controlPr defaultSize="0" autoLine="0" linkedCell="Q22" r:id="rId14">
            <anchor moveWithCells="1">
              <from>
                <xdr:col>14</xdr:col>
                <xdr:colOff>628650</xdr:colOff>
                <xdr:row>21</xdr:row>
                <xdr:rowOff>9525</xdr:rowOff>
              </from>
              <to>
                <xdr:col>17</xdr:col>
                <xdr:colOff>180975</xdr:colOff>
                <xdr:row>21</xdr:row>
                <xdr:rowOff>247650</xdr:rowOff>
              </to>
            </anchor>
          </controlPr>
        </control>
      </mc:Choice>
      <mc:Fallback>
        <control shapeId="1053" r:id="rId13" name="ScrollBar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4"/>
  <sheetViews>
    <sheetView workbookViewId="0">
      <selection activeCell="J9" sqref="J9"/>
    </sheetView>
  </sheetViews>
  <sheetFormatPr defaultRowHeight="12.75" x14ac:dyDescent="0.2"/>
  <cols>
    <col min="2" max="2" width="9.5703125" customWidth="1"/>
    <col min="3" max="3" width="9.7109375" customWidth="1"/>
    <col min="12" max="12" width="10.28515625" customWidth="1"/>
  </cols>
  <sheetData>
    <row r="1" spans="1:17" x14ac:dyDescent="0.2">
      <c r="A1" s="39"/>
      <c r="B1" s="40"/>
      <c r="C1" s="40"/>
      <c r="D1" s="40" t="s">
        <v>28</v>
      </c>
      <c r="E1" s="40"/>
      <c r="F1" s="40"/>
      <c r="G1" s="40"/>
      <c r="H1" s="41"/>
      <c r="J1" s="39"/>
      <c r="K1" s="40"/>
      <c r="L1" s="40"/>
      <c r="M1" s="40"/>
      <c r="N1" s="40"/>
      <c r="O1" s="40"/>
      <c r="P1" s="40"/>
      <c r="Q1" s="41"/>
    </row>
    <row r="2" spans="1:17" x14ac:dyDescent="0.2">
      <c r="A2" s="42">
        <f>xMin</f>
        <v>-2.1</v>
      </c>
      <c r="B2" s="43">
        <f>EXP(A2)</f>
        <v>0.12245642825298191</v>
      </c>
      <c r="C2" s="43">
        <f>1+H$3*A2+H$4*A2^2+H$5*A2^3+H$6*A2^4+H$7*A2^5+H$8*A2^6</f>
        <v>1.5958931999999999</v>
      </c>
      <c r="D2" s="44">
        <f>IF(A2&lt;Approx!M$22,0,(B2-C2)^2)</f>
        <v>2.171015920336274</v>
      </c>
      <c r="E2" s="23">
        <v>0</v>
      </c>
      <c r="F2" s="23">
        <v>1</v>
      </c>
      <c r="G2" s="23"/>
      <c r="H2" s="45" t="s">
        <v>7</v>
      </c>
      <c r="J2" s="42"/>
      <c r="K2" s="43"/>
      <c r="L2" s="43"/>
      <c r="M2" s="44"/>
      <c r="N2" s="23"/>
      <c r="O2" s="23"/>
      <c r="P2" s="23"/>
      <c r="Q2" s="45"/>
    </row>
    <row r="3" spans="1:17" x14ac:dyDescent="0.2">
      <c r="A3" s="46">
        <f t="shared" ref="A3:A34" si="0">A2+(xMax-xMin)/200</f>
        <v>-2.0790000000000002</v>
      </c>
      <c r="B3" s="43">
        <f t="shared" ref="B3:B66" si="1">EXP(A3)</f>
        <v>0.12505520489671398</v>
      </c>
      <c r="C3" s="43">
        <f t="shared" ref="C3:C66" si="2">1+H$3*A3+H$4*A3^2+H$5*A3^3+H$6*A3^4+H$7*A3^5+H$8*A3^6</f>
        <v>1.5767456584005148</v>
      </c>
      <c r="D3" s="44">
        <f>IF(A3&lt;Approx!M$22,0,(B3-C3)^2)</f>
        <v>2.107405172794071</v>
      </c>
      <c r="E3" s="23"/>
      <c r="F3" s="23"/>
      <c r="G3" s="23"/>
      <c r="H3" s="45">
        <f>IF(Approx!E15=0,0,1/Approx!E15)</f>
        <v>0.33333333333333331</v>
      </c>
      <c r="J3" s="46"/>
      <c r="K3" s="43"/>
      <c r="L3" s="43"/>
      <c r="M3" s="44"/>
      <c r="N3" s="23"/>
      <c r="O3" s="23"/>
      <c r="P3" s="23"/>
      <c r="Q3" s="45"/>
    </row>
    <row r="4" spans="1:17" x14ac:dyDescent="0.2">
      <c r="A4" s="46">
        <f t="shared" si="0"/>
        <v>-2.0580000000000003</v>
      </c>
      <c r="B4" s="43">
        <f t="shared" si="1"/>
        <v>0.12770913291257377</v>
      </c>
      <c r="C4" s="43">
        <f t="shared" si="2"/>
        <v>1.5578101256155104</v>
      </c>
      <c r="D4" s="44">
        <f>IF(A4&lt;Approx!M$22,0,(B4-C4)^2)</f>
        <v>2.0451888493299251</v>
      </c>
      <c r="E4" s="23">
        <v>-3</v>
      </c>
      <c r="F4" s="23">
        <f>a</f>
        <v>0</v>
      </c>
      <c r="G4" s="23"/>
      <c r="H4" s="45">
        <f>IF(Approx!E17=0,0,1/Approx!E17)</f>
        <v>0.33333333333333331</v>
      </c>
      <c r="J4" s="46"/>
      <c r="K4" s="43"/>
      <c r="L4" s="43"/>
      <c r="M4" s="44"/>
      <c r="N4" s="23"/>
      <c r="O4" s="23"/>
      <c r="P4" s="23"/>
      <c r="Q4" s="45"/>
    </row>
    <row r="5" spans="1:17" x14ac:dyDescent="0.2">
      <c r="A5" s="46">
        <f t="shared" si="0"/>
        <v>-2.0370000000000004</v>
      </c>
      <c r="B5" s="43">
        <f t="shared" si="1"/>
        <v>0.1304193827258284</v>
      </c>
      <c r="C5" s="43">
        <f t="shared" si="2"/>
        <v>1.5390932088313476</v>
      </c>
      <c r="D5" s="44">
        <f>IF(A5&lt;Approx!M$22,0,(B5-C5)^2)</f>
        <v>1.9843619483547625</v>
      </c>
      <c r="E5" s="23">
        <v>3</v>
      </c>
      <c r="F5" s="23">
        <f>a</f>
        <v>0</v>
      </c>
      <c r="G5" s="23"/>
      <c r="H5" s="45">
        <f>IF(Approx!E19=0,0,1/Approx!E19)</f>
        <v>0.1</v>
      </c>
      <c r="J5" s="46"/>
      <c r="K5" s="43"/>
      <c r="L5" s="43"/>
      <c r="M5" s="44"/>
      <c r="N5" s="23"/>
      <c r="O5" s="23"/>
      <c r="P5" s="23"/>
      <c r="Q5" s="45"/>
    </row>
    <row r="6" spans="1:17" x14ac:dyDescent="0.2">
      <c r="A6" s="46">
        <f t="shared" si="0"/>
        <v>-2.0160000000000005</v>
      </c>
      <c r="B6" s="43">
        <f t="shared" si="1"/>
        <v>0.13318714960057054</v>
      </c>
      <c r="C6" s="43">
        <f t="shared" si="2"/>
        <v>1.5206011860169526</v>
      </c>
      <c r="D6" s="44">
        <f>IF(A6&lt;Approx!M$22,0,(B6-C6)^2)</f>
        <v>1.9249177084451978</v>
      </c>
      <c r="E6" s="23"/>
      <c r="F6" s="23"/>
      <c r="G6" s="23"/>
      <c r="H6" s="45">
        <f>IF(Approx!E21=0,0,1/Approx!E21)</f>
        <v>6.6666666666666666E-2</v>
      </c>
      <c r="J6" s="46"/>
      <c r="K6" s="43"/>
      <c r="L6" s="43"/>
      <c r="M6" s="44"/>
      <c r="N6" s="23"/>
      <c r="O6" s="23"/>
      <c r="P6" s="23"/>
      <c r="Q6" s="45"/>
    </row>
    <row r="7" spans="1:17" x14ac:dyDescent="0.2">
      <c r="A7" s="46">
        <f t="shared" si="0"/>
        <v>-1.9950000000000006</v>
      </c>
      <c r="B7" s="43">
        <f t="shared" si="1"/>
        <v>0.1360136541668491</v>
      </c>
      <c r="C7" s="43">
        <f t="shared" si="2"/>
        <v>1.5023400124583757</v>
      </c>
      <c r="D7" s="44">
        <f>IF(A7&lt;Approx!M$22,0,(B7-C7)^2)</f>
        <v>1.8668477173621851</v>
      </c>
      <c r="E7" s="23"/>
      <c r="F7" s="23"/>
      <c r="G7" s="23"/>
      <c r="H7" s="45">
        <f>IF(Approx!E23=0,0,1/Approx!E23)</f>
        <v>1.3333333333333334E-2</v>
      </c>
      <c r="J7" s="46"/>
      <c r="K7" s="43"/>
      <c r="L7" s="43"/>
      <c r="M7" s="44"/>
      <c r="N7" s="23"/>
      <c r="O7" s="23"/>
      <c r="P7" s="23"/>
      <c r="Q7" s="45"/>
    </row>
    <row r="8" spans="1:17" x14ac:dyDescent="0.2">
      <c r="A8" s="46">
        <f t="shared" si="0"/>
        <v>-1.9740000000000006</v>
      </c>
      <c r="B8" s="43">
        <f t="shared" si="1"/>
        <v>0.13890014295898692</v>
      </c>
      <c r="C8" s="43">
        <f t="shared" si="2"/>
        <v>1.484315327293352</v>
      </c>
      <c r="D8" s="44">
        <f>IF(A8&lt;Approx!M$22,0,(B8-C8)^2)</f>
        <v>1.8101420182374737</v>
      </c>
      <c r="E8" s="23"/>
      <c r="F8" s="23"/>
      <c r="G8" s="23"/>
      <c r="H8" s="45">
        <f>IF(Approx!E25=0,0,1/Approx!E25)</f>
        <v>0</v>
      </c>
      <c r="J8" s="46"/>
      <c r="K8" s="43"/>
      <c r="L8" s="43"/>
      <c r="M8" s="44"/>
      <c r="N8" s="23"/>
      <c r="O8" s="23"/>
      <c r="P8" s="23"/>
      <c r="Q8" s="45"/>
    </row>
    <row r="9" spans="1:17" x14ac:dyDescent="0.2">
      <c r="A9" s="46">
        <f t="shared" si="0"/>
        <v>-1.9530000000000007</v>
      </c>
      <c r="B9" s="43">
        <f t="shared" si="1"/>
        <v>0.14184788896532263</v>
      </c>
      <c r="C9" s="43">
        <f t="shared" si="2"/>
        <v>1.4665324600458671</v>
      </c>
      <c r="D9" s="44">
        <f>IF(A9&lt;Approx!M$22,0,(B9-C9)^2)</f>
        <v>1.7547892128588465</v>
      </c>
      <c r="E9" s="23"/>
      <c r="F9" s="23"/>
      <c r="G9" s="23"/>
      <c r="H9" s="45"/>
      <c r="J9" s="46"/>
      <c r="K9" s="43"/>
      <c r="L9" s="43"/>
      <c r="M9" s="44"/>
      <c r="N9" s="23"/>
      <c r="O9" s="23"/>
      <c r="P9" s="23"/>
      <c r="Q9" s="45"/>
    </row>
    <row r="10" spans="1:17" x14ac:dyDescent="0.2">
      <c r="A10" s="46">
        <f t="shared" si="0"/>
        <v>-1.9320000000000008</v>
      </c>
      <c r="B10" s="43">
        <f t="shared" si="1"/>
        <v>0.14485819218961912</v>
      </c>
      <c r="C10" s="43">
        <f t="shared" si="2"/>
        <v>1.4489964371607149</v>
      </c>
      <c r="D10" s="44">
        <f>IF(A10&lt;Approx!M$22,0,(B10-C10)^2)</f>
        <v>1.70077656199629</v>
      </c>
      <c r="E10" s="23"/>
      <c r="F10" s="23"/>
      <c r="G10" s="23"/>
      <c r="H10" s="45"/>
      <c r="J10" s="46"/>
      <c r="K10" s="43"/>
      <c r="L10" s="43"/>
      <c r="M10" s="44"/>
      <c r="N10" s="23"/>
      <c r="O10" s="23"/>
      <c r="P10" s="23"/>
      <c r="Q10" s="45"/>
    </row>
    <row r="11" spans="1:17" x14ac:dyDescent="0.2">
      <c r="A11" s="46">
        <f t="shared" si="0"/>
        <v>-1.9110000000000009</v>
      </c>
      <c r="B11" s="43">
        <f t="shared" si="1"/>
        <v>0.14793238022438626</v>
      </c>
      <c r="C11" s="43">
        <f t="shared" si="2"/>
        <v>1.4317119885380598</v>
      </c>
      <c r="D11" s="44">
        <f>IF(A11&lt;Approx!M$22,0,(B11-C11)^2)</f>
        <v>1.6480900827220093</v>
      </c>
      <c r="E11" s="23"/>
      <c r="F11" s="23"/>
      <c r="G11" s="23"/>
      <c r="H11" s="45"/>
      <c r="J11" s="46"/>
      <c r="K11" s="43"/>
      <c r="L11" s="43"/>
      <c r="M11" s="44"/>
      <c r="N11" s="23"/>
      <c r="O11" s="23"/>
      <c r="P11" s="23"/>
      <c r="Q11" s="45"/>
    </row>
    <row r="12" spans="1:17" x14ac:dyDescent="0.2">
      <c r="A12" s="46">
        <f t="shared" si="0"/>
        <v>-1.890000000000001</v>
      </c>
      <c r="B12" s="43">
        <f t="shared" si="1"/>
        <v>0.1510718088363707</v>
      </c>
      <c r="C12" s="43">
        <f t="shared" si="2"/>
        <v>1.4146835540680005</v>
      </c>
      <c r="D12" s="44">
        <f>IF(A12&lt;Approx!M$22,0,(B12-C12)^2)</f>
        <v>1.5967146426873253</v>
      </c>
      <c r="E12" s="23"/>
      <c r="F12" s="23"/>
      <c r="G12" s="23" t="s">
        <v>8</v>
      </c>
      <c r="H12" s="45"/>
      <c r="J12" s="46"/>
      <c r="K12" s="43"/>
      <c r="L12" s="43"/>
      <c r="M12" s="44"/>
      <c r="N12" s="23"/>
      <c r="O12" s="23"/>
      <c r="P12" s="23"/>
      <c r="Q12" s="45"/>
    </row>
    <row r="13" spans="1:17" x14ac:dyDescent="0.2">
      <c r="A13" s="46">
        <f t="shared" si="0"/>
        <v>-1.8690000000000011</v>
      </c>
      <c r="B13" s="43">
        <f t="shared" si="1"/>
        <v>0.15427786256447099</v>
      </c>
      <c r="C13" s="43">
        <f t="shared" si="2"/>
        <v>1.3979152901651295</v>
      </c>
      <c r="D13" s="44">
        <f>IF(A13&lt;Approx!M$22,0,(B13-C13)^2)</f>
        <v>1.5466340513291832</v>
      </c>
      <c r="E13" s="23"/>
      <c r="F13" s="23" t="s">
        <v>9</v>
      </c>
      <c r="G13" s="23" t="str">
        <f>IF(Approx!E15&gt;0,"1 + (1/" &amp;TEXT(Approx!E15,"#") &amp;")x ",IF(Approx!E15&lt;0,"0 - (1/" &amp;TEXT(-1*Approx!E15,"#") &amp; ")x ","0 - 0x "))</f>
        <v xml:space="preserve">1 + (1/3)x </v>
      </c>
      <c r="H13" s="45"/>
      <c r="J13" s="46"/>
      <c r="K13" s="43"/>
      <c r="L13" s="43"/>
      <c r="M13" s="44"/>
      <c r="N13" s="23"/>
      <c r="O13" s="23"/>
      <c r="P13" s="23"/>
      <c r="Q13" s="45"/>
    </row>
    <row r="14" spans="1:17" x14ac:dyDescent="0.2">
      <c r="A14" s="46">
        <f t="shared" si="0"/>
        <v>-1.8480000000000012</v>
      </c>
      <c r="B14" s="43">
        <f t="shared" si="1"/>
        <v>0.15755195533034172</v>
      </c>
      <c r="C14" s="43">
        <f t="shared" si="2"/>
        <v>1.3814110763030947</v>
      </c>
      <c r="D14" s="44">
        <f>IF(A14&lt;Approx!M$22,0,(B14-C14)^2)</f>
        <v>1.4978311479881996</v>
      </c>
      <c r="E14" s="23"/>
      <c r="F14" s="23"/>
      <c r="G14" s="23"/>
      <c r="H14" s="45"/>
      <c r="J14" s="46"/>
      <c r="K14" s="43"/>
      <c r="L14" s="43"/>
      <c r="M14" s="44"/>
      <c r="N14" s="23"/>
      <c r="O14" s="23"/>
      <c r="P14" s="23"/>
      <c r="Q14" s="45"/>
    </row>
    <row r="15" spans="1:17" x14ac:dyDescent="0.2">
      <c r="A15" s="46">
        <f t="shared" si="0"/>
        <v>-1.8270000000000013</v>
      </c>
      <c r="B15" s="43">
        <f t="shared" si="1"/>
        <v>0.16089553106195584</v>
      </c>
      <c r="C15" s="43">
        <f t="shared" si="2"/>
        <v>1.3651745215491624</v>
      </c>
      <c r="D15" s="44">
        <f>IF(A15&lt;Approx!M$22,0,(B15-C15)^2)</f>
        <v>1.4502878869288856</v>
      </c>
      <c r="E15" s="23"/>
      <c r="F15" s="23" t="s">
        <v>10</v>
      </c>
      <c r="G15" s="23" t="str">
        <f>IF(Approx!E17&gt;0,"+  (1/"&amp;TEXT(Approx!E17,"#")&amp;")x^2",IF(Approx!E17&lt;0," - (1/"&amp;TEXT(-1*Approx!E17,"#")&amp;")x^2 "," + 0x^2"))</f>
        <v>+  (1/3)x^2</v>
      </c>
      <c r="H15" s="45"/>
      <c r="J15" s="46"/>
      <c r="K15" s="43"/>
      <c r="L15" s="43"/>
      <c r="M15" s="44"/>
      <c r="N15" s="23"/>
      <c r="O15" s="23"/>
      <c r="P15" s="23"/>
      <c r="Q15" s="45"/>
    </row>
    <row r="16" spans="1:17" x14ac:dyDescent="0.2">
      <c r="A16" s="46">
        <f t="shared" si="0"/>
        <v>-1.8060000000000014</v>
      </c>
      <c r="B16" s="43">
        <f t="shared" si="1"/>
        <v>0.16431006433040024</v>
      </c>
      <c r="C16" s="43">
        <f t="shared" si="2"/>
        <v>1.3492089710987771</v>
      </c>
      <c r="D16" s="44">
        <f>IF(A16&lt;Approx!M$22,0,(B16-C16)^2)</f>
        <v>1.4039854192608945</v>
      </c>
      <c r="E16" s="23"/>
      <c r="F16" s="23"/>
      <c r="G16" s="23"/>
      <c r="H16" s="45"/>
      <c r="J16" s="46"/>
      <c r="K16" s="43"/>
      <c r="L16" s="43"/>
      <c r="M16" s="44"/>
      <c r="N16" s="23"/>
      <c r="O16" s="23"/>
      <c r="P16" s="23"/>
      <c r="Q16" s="45"/>
    </row>
    <row r="17" spans="1:17" x14ac:dyDescent="0.2">
      <c r="A17" s="46">
        <f t="shared" si="0"/>
        <v>-1.7850000000000015</v>
      </c>
      <c r="B17" s="43">
        <f t="shared" si="1"/>
        <v>0.16779706100018563</v>
      </c>
      <c r="C17" s="43">
        <f t="shared" si="2"/>
        <v>1.333517512810126</v>
      </c>
      <c r="D17" s="44">
        <f>IF(A17&lt;Approx!M$22,0,(B17-C17)^2)</f>
        <v>1.3589041717679717</v>
      </c>
      <c r="E17" s="23"/>
      <c r="F17" s="23" t="s">
        <v>11</v>
      </c>
      <c r="G17" s="23" t="str">
        <f>IF(Approx!E19&gt;0," +  (1/"&amp;TEXT(Approx!E19,"#") &amp;")x^3", IF(Approx!E19&lt;0," - (1/"&amp;TEXT(-1*Approx!E19,"#")&amp;")x^3 "," - 0x^3"))</f>
        <v xml:space="preserve"> +  (1/10)x^3</v>
      </c>
      <c r="H17" s="45"/>
      <c r="J17" s="46"/>
      <c r="K17" s="43"/>
      <c r="L17" s="43"/>
      <c r="M17" s="44"/>
      <c r="N17" s="23"/>
      <c r="O17" s="23"/>
      <c r="P17" s="23"/>
      <c r="Q17" s="45"/>
    </row>
    <row r="18" spans="1:17" x14ac:dyDescent="0.2">
      <c r="A18" s="46">
        <f t="shared" si="0"/>
        <v>-1.7640000000000016</v>
      </c>
      <c r="B18" s="43">
        <f t="shared" si="1"/>
        <v>0.17135805889335712</v>
      </c>
      <c r="C18" s="43">
        <f t="shared" si="2"/>
        <v>1.3181029837386966</v>
      </c>
      <c r="D18" s="44">
        <f>IF(A18&lt;Approx!M$22,0,(B18-C18)^2)</f>
        <v>1.3150239226585432</v>
      </c>
      <c r="E18" s="23"/>
      <c r="F18" s="23"/>
      <c r="G18" s="23"/>
      <c r="H18" s="45"/>
      <c r="J18" s="46"/>
      <c r="K18" s="43"/>
      <c r="L18" s="43"/>
      <c r="M18" s="44"/>
      <c r="N18" s="23"/>
      <c r="O18" s="23"/>
      <c r="P18" s="23"/>
      <c r="Q18" s="45"/>
    </row>
    <row r="19" spans="1:17" x14ac:dyDescent="0.2">
      <c r="A19" s="46">
        <f t="shared" si="0"/>
        <v>-1.7430000000000017</v>
      </c>
      <c r="B19" s="43">
        <f t="shared" si="1"/>
        <v>0.17499462846769859</v>
      </c>
      <c r="C19" s="43">
        <f t="shared" si="2"/>
        <v>1.3029679766718421</v>
      </c>
      <c r="D19" s="44">
        <f>IF(A19&lt;Approx!M$22,0,(B19-C19)^2)</f>
        <v>1.2723238742588658</v>
      </c>
      <c r="E19" s="23"/>
      <c r="F19" s="23" t="s">
        <v>12</v>
      </c>
      <c r="G19" s="23" t="str">
        <f>IF(Approx!E21&gt;0,"+  (1/"&amp;TEXT(Approx!E21,"#")&amp;")x^4",IF(Approx!E21&lt;0," - (1/"&amp;TEXT(-1*Approx!E21,"#")&amp;")x^4 ", " + 0x^4 "))</f>
        <v>+  (1/15)x^4</v>
      </c>
      <c r="H19" s="45"/>
      <c r="J19" s="46"/>
      <c r="K19" s="43"/>
      <c r="L19" s="43"/>
      <c r="M19" s="44"/>
      <c r="N19" s="23"/>
      <c r="O19" s="23"/>
      <c r="P19" s="23"/>
      <c r="Q19" s="45"/>
    </row>
    <row r="20" spans="1:17" x14ac:dyDescent="0.2">
      <c r="A20" s="46">
        <f t="shared" si="0"/>
        <v>-1.7220000000000018</v>
      </c>
      <c r="B20" s="43">
        <f t="shared" si="1"/>
        <v>0.17870837350933022</v>
      </c>
      <c r="C20" s="43">
        <f t="shared" si="2"/>
        <v>1.2881148466633396</v>
      </c>
      <c r="D20" s="44">
        <f>IF(A20&lt;Approx!M$22,0,(B20-C20)^2)</f>
        <v>1.2307827226760177</v>
      </c>
      <c r="E20" s="23"/>
      <c r="F20" s="23"/>
      <c r="G20" s="23"/>
      <c r="H20" s="45"/>
      <c r="J20" s="46"/>
      <c r="K20" s="43"/>
      <c r="L20" s="43"/>
      <c r="M20" s="44"/>
      <c r="N20" s="23"/>
      <c r="O20" s="23"/>
      <c r="P20" s="23"/>
      <c r="Q20" s="45"/>
    </row>
    <row r="21" spans="1:17" x14ac:dyDescent="0.2">
      <c r="A21" s="46">
        <f t="shared" si="0"/>
        <v>-1.7010000000000018</v>
      </c>
      <c r="B21" s="43">
        <f t="shared" si="1"/>
        <v>0.18250093184000396</v>
      </c>
      <c r="C21" s="43">
        <f t="shared" si="2"/>
        <v>1.2735457175679543</v>
      </c>
      <c r="D21" s="44">
        <f>IF(A21&lt;Approx!M$22,0,(B21-C21)^2)</f>
        <v>1.1903787244641493</v>
      </c>
      <c r="E21" s="23"/>
      <c r="F21" s="23" t="s">
        <v>13</v>
      </c>
      <c r="G21" s="23" t="str">
        <f>IF(Approx!E23&gt;0,"+  (1/"&amp;TEXT(Approx!E23,"#") &amp;")x^5",IF(Approx!E23&lt;0," - (1/"&amp;TEXT(-1*Approx!E23,"#")&amp;")x^5 "," + 0x^5"))</f>
        <v>+  (1/75)x^5</v>
      </c>
      <c r="H21" s="45"/>
      <c r="J21" s="46"/>
      <c r="K21" s="43"/>
      <c r="L21" s="43"/>
      <c r="M21" s="44"/>
      <c r="N21" s="23"/>
      <c r="O21" s="23"/>
      <c r="P21" s="23"/>
      <c r="Q21" s="45"/>
    </row>
    <row r="22" spans="1:17" x14ac:dyDescent="0.2">
      <c r="A22" s="46">
        <f t="shared" si="0"/>
        <v>-1.6800000000000019</v>
      </c>
      <c r="B22" s="43">
        <f t="shared" si="1"/>
        <v>0.18637397603940961</v>
      </c>
      <c r="C22" s="43">
        <f t="shared" si="2"/>
        <v>1.2592624885760013</v>
      </c>
      <c r="D22" s="44">
        <f>IF(A22&lt;Approx!M$22,0,(B22-C22)^2)</f>
        <v>1.1510897603329802</v>
      </c>
      <c r="E22" s="23"/>
      <c r="F22" s="23"/>
      <c r="G22" s="23"/>
      <c r="H22" s="45"/>
      <c r="J22" s="46"/>
      <c r="K22" s="43"/>
      <c r="L22" s="43"/>
      <c r="M22" s="44"/>
      <c r="N22" s="23"/>
      <c r="O22" s="23"/>
      <c r="P22" s="23"/>
      <c r="Q22" s="45"/>
    </row>
    <row r="23" spans="1:17" x14ac:dyDescent="0.2">
      <c r="A23" s="46">
        <f t="shared" si="0"/>
        <v>-1.659000000000002</v>
      </c>
      <c r="B23" s="43">
        <f t="shared" si="1"/>
        <v>0.19032921418280946</v>
      </c>
      <c r="C23" s="43">
        <f t="shared" si="2"/>
        <v>1.2452668407479039</v>
      </c>
      <c r="D23" s="47">
        <f>IF(A23&lt;Approx!M$22,0,(B23-C23)^2)</f>
        <v>1.1128933959427947</v>
      </c>
      <c r="E23" s="23"/>
      <c r="F23" s="23"/>
      <c r="G23" s="23"/>
      <c r="H23" s="45"/>
      <c r="J23" s="46"/>
      <c r="K23" s="43"/>
      <c r="L23" s="43"/>
      <c r="M23" s="44"/>
      <c r="N23" s="23"/>
      <c r="O23" s="23"/>
      <c r="P23" s="23"/>
      <c r="Q23" s="45"/>
    </row>
    <row r="24" spans="1:17" x14ac:dyDescent="0.2">
      <c r="A24" s="46">
        <f t="shared" si="0"/>
        <v>-1.6380000000000021</v>
      </c>
      <c r="B24" s="43">
        <f t="shared" si="1"/>
        <v>0.19436839059432728</v>
      </c>
      <c r="C24" s="43">
        <f t="shared" si="2"/>
        <v>1.2315602435487587</v>
      </c>
      <c r="D24" s="47">
        <f>IF(A24&lt;Approx!M$22,0,(B24-C24)^2)</f>
        <v>1.0757669398350471</v>
      </c>
      <c r="E24" s="23"/>
      <c r="F24" s="23"/>
      <c r="G24" s="23"/>
      <c r="H24" s="45"/>
      <c r="J24" s="46"/>
      <c r="K24" s="43"/>
      <c r="L24" s="43"/>
      <c r="M24" s="44"/>
      <c r="N24" s="23"/>
      <c r="O24" s="23"/>
      <c r="P24" s="23"/>
      <c r="Q24" s="45"/>
    </row>
    <row r="25" spans="1:17" x14ac:dyDescent="0.2">
      <c r="A25" s="46">
        <f t="shared" si="0"/>
        <v>-1.6170000000000022</v>
      </c>
      <c r="B25" s="43">
        <f t="shared" si="1"/>
        <v>0.19849328661622342</v>
      </c>
      <c r="C25" s="43">
        <f t="shared" si="2"/>
        <v>1.2181439613828968</v>
      </c>
      <c r="D25" s="47">
        <f>IF(A25&lt;Approx!M$22,0,(B25-C25)^2)</f>
        <v>1.0396874985521323</v>
      </c>
      <c r="E25" s="23"/>
      <c r="F25" s="23"/>
      <c r="G25" s="23"/>
      <c r="H25" s="45"/>
      <c r="J25" s="46"/>
      <c r="K25" s="43"/>
      <c r="L25" s="43"/>
      <c r="M25" s="44"/>
      <c r="N25" s="23"/>
      <c r="O25" s="23"/>
      <c r="P25" s="23"/>
      <c r="Q25" s="45"/>
    </row>
    <row r="26" spans="1:17" x14ac:dyDescent="0.2">
      <c r="A26" s="46">
        <f t="shared" si="0"/>
        <v>-1.5960000000000023</v>
      </c>
      <c r="B26" s="43">
        <f t="shared" si="1"/>
        <v>0.20270572139449566</v>
      </c>
      <c r="C26" s="43">
        <f t="shared" si="2"/>
        <v>1.2050190601284416</v>
      </c>
      <c r="D26" s="47">
        <f>IF(A26&lt;Approx!M$22,0,(B26-C26)^2)</f>
        <v>1.0046320290039901</v>
      </c>
      <c r="E26" s="23"/>
      <c r="F26" s="23" t="s">
        <v>15</v>
      </c>
      <c r="G26" s="23"/>
      <c r="H26" s="45"/>
      <c r="J26" s="46"/>
      <c r="K26" s="43"/>
      <c r="L26" s="43"/>
      <c r="M26" s="44"/>
      <c r="N26" s="23"/>
      <c r="O26" s="23"/>
      <c r="P26" s="23"/>
      <c r="Q26" s="45"/>
    </row>
    <row r="27" spans="1:17" x14ac:dyDescent="0.2">
      <c r="A27" s="46">
        <f t="shared" si="0"/>
        <v>-1.5750000000000024</v>
      </c>
      <c r="B27" s="43">
        <f t="shared" si="1"/>
        <v>0.20700755268115212</v>
      </c>
      <c r="C27" s="43">
        <f t="shared" si="2"/>
        <v>1.1921864136718765</v>
      </c>
      <c r="D27" s="47">
        <f>IF(A27&lt;Approx!M$22,0,(B27-C27)^2)</f>
        <v>0.970577388142981</v>
      </c>
      <c r="E27" s="23"/>
      <c r="F27" s="23"/>
      <c r="G27" s="48">
        <f>SUM(D2:D203)</f>
        <v>204.66902850537227</v>
      </c>
      <c r="H27" s="45"/>
      <c r="J27" s="46"/>
      <c r="K27" s="43"/>
      <c r="L27" s="43"/>
      <c r="M27" s="44"/>
      <c r="N27" s="23"/>
      <c r="O27" s="23"/>
      <c r="P27" s="48"/>
      <c r="Q27" s="45"/>
    </row>
    <row r="28" spans="1:17" x14ac:dyDescent="0.2">
      <c r="A28" s="46">
        <f t="shared" si="0"/>
        <v>-1.5540000000000025</v>
      </c>
      <c r="B28" s="43">
        <f t="shared" si="1"/>
        <v>0.21140067765350995</v>
      </c>
      <c r="C28" s="43">
        <f t="shared" si="2"/>
        <v>1.1796467104426012</v>
      </c>
      <c r="D28" s="47">
        <f>IF(A28&lt;Approx!M$22,0,(B28-C28)^2)</f>
        <v>0.93750038001181379</v>
      </c>
      <c r="E28" s="23"/>
      <c r="F28" s="23"/>
      <c r="G28" s="23"/>
      <c r="H28" s="45"/>
      <c r="J28" s="46"/>
      <c r="K28" s="43"/>
      <c r="L28" s="43"/>
      <c r="M28" s="44"/>
      <c r="N28" s="23"/>
      <c r="O28" s="23"/>
      <c r="P28" s="23"/>
      <c r="Q28" s="45"/>
    </row>
    <row r="29" spans="1:17" x14ac:dyDescent="0.2">
      <c r="A29" s="46">
        <f t="shared" si="0"/>
        <v>-1.5330000000000026</v>
      </c>
      <c r="B29" s="43">
        <f t="shared" si="1"/>
        <v>0.21588703375088128</v>
      </c>
      <c r="C29" s="43">
        <f t="shared" si="2"/>
        <v>1.1674004599474963</v>
      </c>
      <c r="D29" s="47">
        <f>IF(A29&lt;Approx!M$22,0,(B29-C29)^2)</f>
        <v>0.9053778002324212</v>
      </c>
      <c r="E29" s="23"/>
      <c r="F29" s="23"/>
      <c r="G29" s="23"/>
      <c r="H29" s="45"/>
      <c r="J29" s="46"/>
      <c r="K29" s="43"/>
      <c r="L29" s="43"/>
      <c r="M29" s="44"/>
      <c r="N29" s="23"/>
      <c r="O29" s="23"/>
      <c r="P29" s="23"/>
      <c r="Q29" s="45"/>
    </row>
    <row r="30" spans="1:17" x14ac:dyDescent="0.2">
      <c r="A30" s="46">
        <f t="shared" si="0"/>
        <v>-1.5120000000000027</v>
      </c>
      <c r="B30" s="43">
        <f t="shared" si="1"/>
        <v>0.22046859952901535</v>
      </c>
      <c r="C30" s="43">
        <f t="shared" si="2"/>
        <v>1.1554479993054838</v>
      </c>
      <c r="D30" s="47">
        <f>IF(A30&lt;Approx!M$22,0,(B30-C30)^2)</f>
        <v>0.87418647800636529</v>
      </c>
      <c r="E30" s="23"/>
      <c r="F30" s="23"/>
      <c r="G30" s="23"/>
      <c r="H30" s="45"/>
      <c r="J30" s="46"/>
      <c r="K30" s="43"/>
      <c r="L30" s="43"/>
      <c r="M30" s="44"/>
      <c r="N30" s="23"/>
      <c r="O30" s="23"/>
      <c r="P30" s="23"/>
      <c r="Q30" s="45"/>
    </row>
    <row r="31" spans="1:17" x14ac:dyDescent="0.2">
      <c r="A31" s="46">
        <f t="shared" si="0"/>
        <v>-1.4910000000000028</v>
      </c>
      <c r="B31" s="43">
        <f t="shared" si="1"/>
        <v>0.22514739553267371</v>
      </c>
      <c r="C31" s="43">
        <f t="shared" si="2"/>
        <v>1.1437894997820888</v>
      </c>
      <c r="D31" s="47">
        <f>IF(A31&lt;Approx!M$22,0,(B31-C31)^2)</f>
        <v>0.84390331569979316</v>
      </c>
      <c r="E31" s="23"/>
      <c r="F31" s="23"/>
      <c r="G31" s="23"/>
      <c r="H31" s="45"/>
      <c r="J31" s="46"/>
      <c r="K31" s="43"/>
      <c r="L31" s="43"/>
      <c r="M31" s="44"/>
      <c r="N31" s="23"/>
      <c r="O31" s="23"/>
      <c r="P31" s="23"/>
      <c r="Q31" s="45"/>
    </row>
    <row r="32" spans="1:17" x14ac:dyDescent="0.2">
      <c r="A32" s="46">
        <f t="shared" si="0"/>
        <v>-1.4700000000000029</v>
      </c>
      <c r="B32" s="43">
        <f t="shared" si="1"/>
        <v>0.22992548518672318</v>
      </c>
      <c r="C32" s="43">
        <f t="shared" si="2"/>
        <v>1.1324249733240017</v>
      </c>
      <c r="D32" s="47">
        <f>IF(A32&lt;Approx!M$22,0,(B32-C32)^2)</f>
        <v>0.81450532608804982</v>
      </c>
      <c r="E32" s="23"/>
      <c r="F32" s="23"/>
      <c r="G32" s="23"/>
      <c r="H32" s="45"/>
      <c r="J32" s="46"/>
      <c r="K32" s="43"/>
      <c r="L32" s="43"/>
      <c r="M32" s="44"/>
      <c r="N32" s="23"/>
      <c r="O32" s="23"/>
      <c r="P32" s="23"/>
      <c r="Q32" s="45"/>
    </row>
    <row r="33" spans="1:17" x14ac:dyDescent="0.2">
      <c r="A33" s="46">
        <f t="shared" si="0"/>
        <v>-1.449000000000003</v>
      </c>
      <c r="B33" s="43">
        <f t="shared" si="1"/>
        <v>0.23480497570613962</v>
      </c>
      <c r="C33" s="43">
        <f t="shared" si="2"/>
        <v>1.1213542790936384</v>
      </c>
      <c r="D33" s="47">
        <f>IF(A33&lt;Approx!M$22,0,(B33-C33)^2)</f>
        <v>0.78596966733685925</v>
      </c>
      <c r="E33" s="23"/>
      <c r="F33" s="23"/>
      <c r="G33" s="23"/>
      <c r="H33" s="45"/>
      <c r="J33" s="46"/>
      <c r="K33" s="43"/>
      <c r="L33" s="43"/>
      <c r="M33" s="44"/>
      <c r="N33" s="23"/>
      <c r="O33" s="23"/>
      <c r="P33" s="23"/>
      <c r="Q33" s="45"/>
    </row>
    <row r="34" spans="1:17" x14ac:dyDescent="0.2">
      <c r="A34" s="46">
        <f t="shared" si="0"/>
        <v>-1.428000000000003</v>
      </c>
      <c r="B34" s="43">
        <f t="shared" si="1"/>
        <v>0.23978801902532396</v>
      </c>
      <c r="C34" s="43">
        <f t="shared" si="2"/>
        <v>1.1105771300037031</v>
      </c>
      <c r="D34" s="47">
        <f>IF(A34&lt;Approx!M$22,0,(B34-C34)^2)</f>
        <v>0.75827367579851579</v>
      </c>
      <c r="E34" s="23"/>
      <c r="F34" s="23"/>
      <c r="G34" s="23"/>
      <c r="H34" s="45"/>
      <c r="J34" s="46"/>
      <c r="K34" s="43"/>
      <c r="L34" s="43"/>
      <c r="M34" s="44"/>
      <c r="N34" s="23"/>
      <c r="O34" s="23"/>
      <c r="P34" s="23"/>
      <c r="Q34" s="45"/>
    </row>
    <row r="35" spans="1:17" x14ac:dyDescent="0.2">
      <c r="A35" s="46">
        <f t="shared" ref="A35:A66" si="3">A34+(xMax-xMin)/200</f>
        <v>-1.4070000000000031</v>
      </c>
      <c r="B35" s="43">
        <f t="shared" si="1"/>
        <v>0.24487681274714007</v>
      </c>
      <c r="C35" s="43">
        <f t="shared" si="2"/>
        <v>1.1000930992517508</v>
      </c>
      <c r="D35" s="47">
        <f>IF(A35&lt;Approx!M$22,0,(B35-C35)^2)</f>
        <v>0.73139489670273639</v>
      </c>
      <c r="E35" s="23"/>
      <c r="F35" s="23"/>
      <c r="G35" s="23"/>
      <c r="H35" s="45"/>
      <c r="J35" s="46"/>
      <c r="K35" s="43"/>
      <c r="L35" s="43"/>
      <c r="M35" s="44"/>
      <c r="N35" s="23"/>
      <c r="O35" s="23"/>
      <c r="P35" s="23"/>
      <c r="Q35" s="45"/>
    </row>
    <row r="36" spans="1:17" x14ac:dyDescent="0.2">
      <c r="A36" s="46">
        <f t="shared" si="3"/>
        <v>-1.3860000000000032</v>
      </c>
      <c r="B36" s="43">
        <f t="shared" si="1"/>
        <v>0.25007360111209331</v>
      </c>
      <c r="C36" s="43">
        <f t="shared" si="2"/>
        <v>1.0899016268547459</v>
      </c>
      <c r="D36" s="47">
        <f>IF(A36&lt;Approx!M$22,0,(B36-C36)^2)</f>
        <v>0.70531111282280157</v>
      </c>
      <c r="E36" s="23"/>
      <c r="F36" s="23"/>
      <c r="G36" s="23"/>
      <c r="H36" s="45"/>
      <c r="J36" s="46"/>
      <c r="K36" s="43"/>
      <c r="L36" s="43"/>
      <c r="M36" s="44"/>
      <c r="N36" s="23"/>
      <c r="O36" s="23"/>
      <c r="P36" s="23"/>
      <c r="Q36" s="45"/>
    </row>
    <row r="37" spans="1:17" x14ac:dyDescent="0.2">
      <c r="A37" s="46">
        <f t="shared" si="3"/>
        <v>-1.3650000000000033</v>
      </c>
      <c r="B37" s="43">
        <f t="shared" si="1"/>
        <v>0.25538067598807684</v>
      </c>
      <c r="C37" s="43">
        <f t="shared" si="2"/>
        <v>1.0800020261836265</v>
      </c>
      <c r="D37" s="47">
        <f>IF(A37&lt;Approx!M$22,0,(B37-C37)^2)</f>
        <v>0.68000037119833145</v>
      </c>
      <c r="E37" s="23"/>
      <c r="F37" s="23"/>
      <c r="G37" s="23"/>
      <c r="H37" s="45"/>
      <c r="J37" s="46"/>
      <c r="K37" s="43"/>
      <c r="L37" s="43"/>
      <c r="M37" s="44"/>
      <c r="N37" s="23"/>
      <c r="O37" s="23"/>
      <c r="P37" s="23"/>
      <c r="Q37" s="45"/>
    </row>
    <row r="38" spans="1:17" x14ac:dyDescent="0.2">
      <c r="A38" s="46">
        <f t="shared" si="3"/>
        <v>-1.3440000000000034</v>
      </c>
      <c r="B38" s="43">
        <f t="shared" si="1"/>
        <v>0.26080037788112276</v>
      </c>
      <c r="C38" s="43">
        <f t="shared" si="2"/>
        <v>1.0703934904978654</v>
      </c>
      <c r="D38" s="47">
        <f>IF(A38&lt;Approx!M$22,0,(B38-C38)^2)</f>
        <v>0.65544100799646565</v>
      </c>
      <c r="E38" s="23"/>
      <c r="F38" s="23"/>
      <c r="G38" s="23"/>
      <c r="H38" s="45"/>
      <c r="J38" s="46"/>
      <c r="K38" s="43"/>
      <c r="L38" s="43"/>
      <c r="M38" s="44"/>
      <c r="N38" s="23"/>
      <c r="O38" s="23"/>
      <c r="P38" s="23"/>
      <c r="Q38" s="45"/>
    </row>
    <row r="39" spans="1:17" x14ac:dyDescent="0.2">
      <c r="A39" s="46">
        <f t="shared" si="3"/>
        <v>-1.3230000000000035</v>
      </c>
      <c r="B39" s="43">
        <f t="shared" si="1"/>
        <v>0.26633509696760294</v>
      </c>
      <c r="C39" s="43">
        <f t="shared" si="2"/>
        <v>1.0610750994800304</v>
      </c>
      <c r="D39" s="47">
        <f>IF(A39&lt;Approx!M$22,0,(B39-C39)^2)</f>
        <v>0.63161167159345322</v>
      </c>
      <c r="E39" s="23"/>
      <c r="F39" s="23"/>
      <c r="G39" s="23"/>
      <c r="H39" s="45"/>
      <c r="J39" s="46"/>
      <c r="K39" s="43"/>
      <c r="L39" s="43"/>
      <c r="M39" s="44"/>
      <c r="N39" s="23"/>
      <c r="O39" s="23"/>
      <c r="P39" s="23"/>
      <c r="Q39" s="45"/>
    </row>
    <row r="40" spans="1:17" x14ac:dyDescent="0.2">
      <c r="A40" s="46">
        <f t="shared" si="3"/>
        <v>-1.3020000000000036</v>
      </c>
      <c r="B40" s="43">
        <f t="shared" si="1"/>
        <v>0.27198727414833557</v>
      </c>
      <c r="C40" s="43">
        <f t="shared" si="2"/>
        <v>1.0520458257703478</v>
      </c>
      <c r="D40" s="47">
        <f>IF(A40&lt;Approx!M$22,0,(B40-C40)^2)</f>
        <v>0.60849134395863147</v>
      </c>
      <c r="E40" s="23"/>
      <c r="F40" s="23"/>
      <c r="G40" s="23"/>
      <c r="H40" s="45"/>
      <c r="J40" s="46"/>
      <c r="K40" s="43"/>
      <c r="L40" s="43"/>
      <c r="M40" s="44"/>
      <c r="N40" s="23"/>
      <c r="O40" s="23"/>
      <c r="P40" s="23"/>
      <c r="Q40" s="45"/>
    </row>
    <row r="41" spans="1:17" x14ac:dyDescent="0.2">
      <c r="A41" s="46">
        <f t="shared" si="3"/>
        <v>-1.2810000000000037</v>
      </c>
      <c r="B41" s="43">
        <f t="shared" si="1"/>
        <v>0.27775940212506217</v>
      </c>
      <c r="C41" s="43">
        <f t="shared" si="2"/>
        <v>1.0433045415012627</v>
      </c>
      <c r="D41" s="47">
        <f>IF(A41&lt;Approx!M$22,0,(B41-C41)^2)</f>
        <v>0.58605936042252627</v>
      </c>
      <c r="E41" s="23"/>
      <c r="F41" s="23"/>
      <c r="G41" s="23"/>
      <c r="H41" s="45"/>
      <c r="J41" s="46"/>
      <c r="K41" s="43"/>
      <c r="L41" s="43"/>
      <c r="M41" s="44"/>
      <c r="N41" s="23"/>
      <c r="O41" s="23"/>
      <c r="P41" s="23"/>
      <c r="Q41" s="45"/>
    </row>
    <row r="42" spans="1:17" x14ac:dyDescent="0.2">
      <c r="A42" s="46">
        <f t="shared" si="3"/>
        <v>-1.2600000000000038</v>
      </c>
      <c r="B42" s="43">
        <f t="shared" si="1"/>
        <v>0.28365402649976929</v>
      </c>
      <c r="C42" s="43">
        <f t="shared" si="2"/>
        <v>1.0348500248320014</v>
      </c>
      <c r="D42" s="47">
        <f>IF(A42&lt;Approx!M$22,0,(B42-C42)^2)</f>
        <v>0.5642954279103588</v>
      </c>
      <c r="E42" s="23"/>
      <c r="F42" s="23"/>
      <c r="G42" s="23"/>
      <c r="H42" s="45"/>
      <c r="J42" s="46"/>
      <c r="K42" s="43"/>
      <c r="L42" s="43"/>
      <c r="M42" s="44"/>
      <c r="N42" s="23"/>
      <c r="O42" s="23"/>
      <c r="P42" s="23"/>
      <c r="Q42" s="45"/>
    </row>
    <row r="43" spans="1:17" x14ac:dyDescent="0.2">
      <c r="A43" s="46">
        <f t="shared" si="3"/>
        <v>-1.2390000000000039</v>
      </c>
      <c r="B43" s="43">
        <f t="shared" si="1"/>
        <v>0.28967374689734032</v>
      </c>
      <c r="C43" s="43">
        <f t="shared" si="2"/>
        <v>1.026680966483132</v>
      </c>
      <c r="D43" s="47">
        <f>IF(A43&lt;Approx!M$22,0,(B43-C43)^2)</f>
        <v>0.5431796417215794</v>
      </c>
      <c r="E43" s="23"/>
      <c r="F43" s="23"/>
      <c r="G43" s="23"/>
      <c r="H43" s="45"/>
      <c r="J43" s="46"/>
      <c r="K43" s="43"/>
      <c r="L43" s="43"/>
      <c r="M43" s="44"/>
      <c r="N43" s="23"/>
      <c r="O43" s="23"/>
      <c r="P43" s="23"/>
      <c r="Q43" s="45"/>
    </row>
    <row r="44" spans="1:17" x14ac:dyDescent="0.2">
      <c r="A44" s="46">
        <f t="shared" si="3"/>
        <v>-1.218000000000004</v>
      </c>
      <c r="B44" s="43">
        <f t="shared" si="1"/>
        <v>0.29582121811203205</v>
      </c>
      <c r="C44" s="43">
        <f t="shared" si="2"/>
        <v>1.0187959762711269</v>
      </c>
      <c r="D44" s="47">
        <f>IF(A44&lt;Approx!M$22,0,(B44-C44)^2)</f>
        <v>0.5226925009352017</v>
      </c>
      <c r="E44" s="23"/>
      <c r="F44" s="23"/>
      <c r="G44" s="23"/>
      <c r="H44" s="45"/>
      <c r="J44" s="46"/>
      <c r="K44" s="43"/>
      <c r="L44" s="43"/>
      <c r="M44" s="44"/>
      <c r="N44" s="23"/>
      <c r="O44" s="23"/>
      <c r="P44" s="23"/>
      <c r="Q44" s="45"/>
    </row>
    <row r="45" spans="1:17" x14ac:dyDescent="0.2">
      <c r="A45" s="46">
        <f t="shared" si="3"/>
        <v>-1.1970000000000041</v>
      </c>
      <c r="B45" s="43">
        <f t="shared" si="1"/>
        <v>0.30209915127828219</v>
      </c>
      <c r="C45" s="43">
        <f t="shared" si="2"/>
        <v>1.0111935896429249</v>
      </c>
      <c r="D45" s="47">
        <f>IF(A45&lt;Approx!M$22,0,(B45-C45)^2)</f>
        <v>0.50281492251966808</v>
      </c>
      <c r="E45" s="23"/>
      <c r="F45" s="23"/>
      <c r="G45" s="23"/>
      <c r="H45" s="45"/>
      <c r="J45" s="46"/>
      <c r="K45" s="43"/>
      <c r="L45" s="43"/>
      <c r="M45" s="44"/>
      <c r="N45" s="23"/>
      <c r="O45" s="23"/>
      <c r="P45" s="23"/>
      <c r="Q45" s="45"/>
    </row>
    <row r="46" spans="1:17" x14ac:dyDescent="0.2">
      <c r="A46" s="46">
        <f t="shared" si="3"/>
        <v>-1.1760000000000042</v>
      </c>
      <c r="B46" s="43">
        <f t="shared" si="1"/>
        <v>0.30851031506636345</v>
      </c>
      <c r="C46" s="43">
        <f t="shared" si="2"/>
        <v>1.00387227421049</v>
      </c>
      <c r="D46" s="47">
        <f>IF(A46&lt;Approx!M$22,0,(B46-C46)^2)</f>
        <v>0.48352825422475781</v>
      </c>
      <c r="E46" s="23"/>
      <c r="F46" s="23"/>
      <c r="G46" s="23"/>
      <c r="H46" s="45"/>
      <c r="J46" s="46"/>
      <c r="K46" s="43"/>
      <c r="L46" s="43"/>
      <c r="M46" s="44"/>
      <c r="N46" s="23"/>
      <c r="O46" s="23"/>
      <c r="P46" s="23"/>
      <c r="Q46" s="45"/>
    </row>
    <row r="47" spans="1:17" x14ac:dyDescent="0.2">
      <c r="A47" s="46">
        <f t="shared" si="3"/>
        <v>-1.1550000000000042</v>
      </c>
      <c r="B47" s="43">
        <f t="shared" si="1"/>
        <v>0.31505753690341198</v>
      </c>
      <c r="C47" s="43">
        <f t="shared" si="2"/>
        <v>0.99683043628537649</v>
      </c>
      <c r="D47" s="47">
        <f>IF(A47&lt;Approx!M$22,0,(B47-C47)^2)</f>
        <v>0.46481428633169031</v>
      </c>
      <c r="E47" s="23"/>
      <c r="F47" s="23"/>
      <c r="G47" s="23"/>
      <c r="H47" s="45"/>
      <c r="J47" s="46"/>
      <c r="K47" s="43"/>
      <c r="L47" s="43"/>
      <c r="M47" s="44"/>
      <c r="N47" s="23"/>
      <c r="O47" s="23"/>
      <c r="P47" s="23"/>
      <c r="Q47" s="45"/>
    </row>
    <row r="48" spans="1:17" x14ac:dyDescent="0.2">
      <c r="A48" s="46">
        <f t="shared" si="3"/>
        <v>-1.1340000000000043</v>
      </c>
      <c r="B48" s="43">
        <f t="shared" si="1"/>
        <v>0.32174370422036874</v>
      </c>
      <c r="C48" s="43">
        <f t="shared" si="2"/>
        <v>0.99006642741328887</v>
      </c>
      <c r="D48" s="47">
        <f>IF(A48&lt;Approx!M$22,0,(B48-C48)^2)</f>
        <v>0.44665526233600045</v>
      </c>
      <c r="E48" s="23"/>
      <c r="F48" s="23"/>
      <c r="G48" s="23"/>
      <c r="H48" s="45"/>
      <c r="J48" s="46"/>
      <c r="K48" s="43"/>
      <c r="L48" s="43"/>
      <c r="M48" s="44"/>
      <c r="N48" s="23"/>
      <c r="O48" s="23"/>
      <c r="P48" s="23"/>
      <c r="Q48" s="45"/>
    </row>
    <row r="49" spans="1:17" x14ac:dyDescent="0.2">
      <c r="A49" s="46">
        <f t="shared" si="3"/>
        <v>-1.1130000000000044</v>
      </c>
      <c r="B49" s="43">
        <f t="shared" si="1"/>
        <v>0.32857176572538316</v>
      </c>
      <c r="C49" s="43">
        <f t="shared" si="2"/>
        <v>0.98357855090864421</v>
      </c>
      <c r="D49" s="47">
        <f>IF(A49&lt;Approx!M$22,0,(B49-C49)^2)</f>
        <v>0.42903388863611069</v>
      </c>
      <c r="E49" s="23"/>
      <c r="F49" s="23"/>
      <c r="G49" s="23"/>
      <c r="H49" s="45"/>
      <c r="J49" s="46"/>
      <c r="K49" s="43"/>
      <c r="L49" s="43"/>
      <c r="M49" s="44"/>
      <c r="N49" s="23"/>
      <c r="O49" s="23"/>
      <c r="P49" s="23"/>
      <c r="Q49" s="45"/>
    </row>
    <row r="50" spans="1:17" x14ac:dyDescent="0.2">
      <c r="A50" s="46">
        <f t="shared" si="3"/>
        <v>-1.0920000000000045</v>
      </c>
      <c r="B50" s="43">
        <f t="shared" si="1"/>
        <v>0.33554473270424118</v>
      </c>
      <c r="C50" s="43">
        <f t="shared" si="2"/>
        <v>0.97736506838913173</v>
      </c>
      <c r="D50" s="47">
        <f>IF(A50&lt;Approx!M$22,0,(B50-C50)^2)</f>
        <v>0.41193334329866566</v>
      </c>
      <c r="E50" s="23"/>
      <c r="F50" s="23"/>
      <c r="G50" s="23"/>
      <c r="H50" s="45"/>
      <c r="J50" s="46"/>
      <c r="K50" s="43"/>
      <c r="L50" s="43"/>
      <c r="M50" s="44"/>
      <c r="N50" s="23"/>
      <c r="O50" s="23"/>
      <c r="P50" s="23"/>
      <c r="Q50" s="45"/>
    </row>
    <row r="51" spans="1:17" x14ac:dyDescent="0.2">
      <c r="A51" s="46">
        <f t="shared" si="3"/>
        <v>-1.0710000000000046</v>
      </c>
      <c r="B51" s="43">
        <f t="shared" si="1"/>
        <v>0.34266568034839129</v>
      </c>
      <c r="C51" s="43">
        <f t="shared" si="2"/>
        <v>0.97142420631027659</v>
      </c>
      <c r="D51" s="47">
        <f>IF(A51&lt;Approx!M$22,0,(B51-C51)^2)</f>
        <v>0.39533728396976281</v>
      </c>
      <c r="E51" s="23"/>
      <c r="F51" s="23"/>
      <c r="G51" s="23"/>
      <c r="H51" s="45"/>
      <c r="J51" s="46"/>
      <c r="K51" s="43"/>
      <c r="L51" s="43"/>
      <c r="M51" s="44"/>
      <c r="N51" s="23"/>
      <c r="O51" s="23"/>
      <c r="P51" s="23"/>
      <c r="Q51" s="45"/>
    </row>
    <row r="52" spans="1:17" x14ac:dyDescent="0.2">
      <c r="A52" s="46">
        <f t="shared" si="3"/>
        <v>-1.0500000000000047</v>
      </c>
      <c r="B52" s="43">
        <f t="shared" si="1"/>
        <v>0.34993774911115372</v>
      </c>
      <c r="C52" s="43">
        <f t="shared" si="2"/>
        <v>0.96575416250000135</v>
      </c>
      <c r="D52" s="47">
        <f>IF(A52&lt;Approx!M$22,0,(B52-C52)^2)</f>
        <v>0.37922985499910405</v>
      </c>
      <c r="E52" s="23"/>
      <c r="F52" s="23"/>
      <c r="G52" s="23"/>
      <c r="H52" s="45"/>
      <c r="J52" s="46"/>
      <c r="K52" s="43"/>
      <c r="L52" s="43"/>
      <c r="M52" s="44"/>
      <c r="N52" s="23"/>
      <c r="O52" s="23"/>
      <c r="P52" s="23"/>
      <c r="Q52" s="45"/>
    </row>
    <row r="53" spans="1:17" x14ac:dyDescent="0.2">
      <c r="A53" s="46">
        <f t="shared" si="3"/>
        <v>-1.0290000000000048</v>
      </c>
      <c r="B53" s="43">
        <f t="shared" si="1"/>
        <v>0.35736414609271111</v>
      </c>
      <c r="C53" s="43">
        <f t="shared" si="2"/>
        <v>0.96035311269318591</v>
      </c>
      <c r="D53" s="47">
        <f>IF(A53&lt;Approx!M$22,0,(B53-C53)^2)</f>
        <v>0.3635956938419086</v>
      </c>
      <c r="E53" s="23"/>
      <c r="F53" s="23"/>
      <c r="G53" s="23"/>
      <c r="H53" s="45"/>
      <c r="J53" s="46"/>
      <c r="K53" s="43"/>
      <c r="L53" s="43"/>
      <c r="M53" s="44"/>
      <c r="N53" s="23"/>
      <c r="O53" s="23"/>
      <c r="P53" s="23"/>
      <c r="Q53" s="45"/>
    </row>
    <row r="54" spans="1:17" x14ac:dyDescent="0.2">
      <c r="A54" s="46">
        <f t="shared" si="3"/>
        <v>-1.0080000000000049</v>
      </c>
      <c r="B54" s="43">
        <f t="shared" si="1"/>
        <v>0.36494814645449192</v>
      </c>
      <c r="C54" s="43">
        <f t="shared" si="2"/>
        <v>0.95521921706623081</v>
      </c>
      <c r="D54" s="47">
        <f>IF(A54&lt;Approx!M$22,0,(B54-C54)^2)</f>
        <v>0.34841993680112843</v>
      </c>
      <c r="E54" s="23"/>
      <c r="F54" s="23"/>
      <c r="G54" s="23"/>
      <c r="H54" s="45"/>
      <c r="J54" s="46"/>
      <c r="K54" s="43"/>
      <c r="L54" s="43"/>
      <c r="M54" s="44"/>
      <c r="N54" s="23"/>
      <c r="O54" s="23"/>
      <c r="P54" s="23"/>
      <c r="Q54" s="45"/>
    </row>
    <row r="55" spans="1:17" x14ac:dyDescent="0.2">
      <c r="A55" s="46">
        <f t="shared" si="3"/>
        <v>-0.98700000000000487</v>
      </c>
      <c r="B55" s="43">
        <f t="shared" si="1"/>
        <v>0.37269309486356955</v>
      </c>
      <c r="C55" s="43">
        <f t="shared" si="2"/>
        <v>0.95035062677161841</v>
      </c>
      <c r="D55" s="47">
        <f>IF(A55&lt;Approx!M$22,0,(B55-C55)^2)</f>
        <v>0.33368822417009841</v>
      </c>
      <c r="E55" s="23"/>
      <c r="F55" s="23"/>
      <c r="G55" s="23"/>
      <c r="H55" s="45"/>
      <c r="J55" s="46"/>
      <c r="K55" s="43"/>
      <c r="L55" s="43"/>
      <c r="M55" s="44"/>
      <c r="N55" s="23"/>
      <c r="O55" s="23"/>
      <c r="P55" s="23"/>
      <c r="Q55" s="45"/>
    </row>
    <row r="56" spans="1:17" x14ac:dyDescent="0.2">
      <c r="A56" s="46">
        <f t="shared" si="3"/>
        <v>-0.96600000000000485</v>
      </c>
      <c r="B56" s="43">
        <f t="shared" si="1"/>
        <v>0.38060240696771458</v>
      </c>
      <c r="C56" s="43">
        <f t="shared" si="2"/>
        <v>0.94574549047247336</v>
      </c>
      <c r="D56" s="47">
        <f>IF(A56&lt;Approx!M$22,0,(B56-C56)^2)</f>
        <v>0.31938670483326681</v>
      </c>
      <c r="E56" s="23"/>
      <c r="F56" s="23"/>
      <c r="G56" s="23"/>
      <c r="H56" s="45"/>
      <c r="J56" s="46"/>
      <c r="K56" s="43"/>
      <c r="L56" s="43"/>
      <c r="M56" s="44"/>
      <c r="N56" s="23"/>
      <c r="O56" s="23"/>
      <c r="P56" s="23"/>
      <c r="Q56" s="45"/>
    </row>
    <row r="57" spans="1:17" x14ac:dyDescent="0.2">
      <c r="A57" s="46">
        <f t="shared" si="3"/>
        <v>-0.94500000000000484</v>
      </c>
      <c r="B57" s="43">
        <f t="shared" si="1"/>
        <v>0.38867957090175115</v>
      </c>
      <c r="C57" s="43">
        <f t="shared" si="2"/>
        <v>0.94140196087712591</v>
      </c>
      <c r="D57" s="47">
        <f>IF(A57&lt;Approx!M$22,0,(B57-C57)^2)</f>
        <v>0.30550204038009032</v>
      </c>
      <c r="E57" s="23"/>
      <c r="F57" s="23"/>
      <c r="G57" s="23"/>
      <c r="H57" s="45"/>
      <c r="J57" s="46"/>
      <c r="K57" s="43"/>
      <c r="L57" s="43"/>
      <c r="M57" s="44"/>
      <c r="N57" s="23"/>
      <c r="O57" s="23"/>
      <c r="P57" s="23"/>
      <c r="Q57" s="45"/>
    </row>
    <row r="58" spans="1:17" x14ac:dyDescent="0.2">
      <c r="A58" s="46">
        <f t="shared" si="3"/>
        <v>-0.92400000000000482</v>
      </c>
      <c r="B58" s="43">
        <f t="shared" si="1"/>
        <v>0.39692814882588057</v>
      </c>
      <c r="C58" s="43">
        <f t="shared" si="2"/>
        <v>0.9373182012736726</v>
      </c>
      <c r="D58" s="47">
        <f>IF(A58&lt;Approx!M$22,0,(B58-C58)^2)</f>
        <v>0.29202140878452743</v>
      </c>
      <c r="E58" s="23"/>
      <c r="F58" s="23"/>
      <c r="G58" s="23"/>
      <c r="H58" s="45"/>
      <c r="J58" s="46"/>
      <c r="K58" s="43"/>
      <c r="L58" s="43"/>
      <c r="M58" s="44"/>
      <c r="N58" s="23"/>
      <c r="O58" s="23"/>
      <c r="P58" s="23"/>
      <c r="Q58" s="45"/>
    </row>
    <row r="59" spans="1:17" x14ac:dyDescent="0.2">
      <c r="A59" s="46">
        <f t="shared" si="3"/>
        <v>-0.9030000000000048</v>
      </c>
      <c r="B59" s="43">
        <f t="shared" si="1"/>
        <v>0.4053517784966521</v>
      </c>
      <c r="C59" s="43">
        <f t="shared" si="2"/>
        <v>0.9334923920645376</v>
      </c>
      <c r="D59" s="47">
        <f>IF(A59&lt;Approx!M$22,0,(B59-C59)^2)</f>
        <v>0.2789325076998625</v>
      </c>
      <c r="E59" s="23"/>
      <c r="F59" s="23"/>
      <c r="G59" s="23"/>
      <c r="H59" s="45"/>
      <c r="J59" s="46"/>
      <c r="K59" s="43"/>
      <c r="L59" s="43"/>
      <c r="M59" s="44"/>
      <c r="N59" s="23"/>
      <c r="O59" s="23"/>
      <c r="P59" s="23"/>
      <c r="Q59" s="45"/>
    </row>
    <row r="60" spans="1:17" x14ac:dyDescent="0.2">
      <c r="A60" s="46">
        <f t="shared" si="3"/>
        <v>-0.88200000000000478</v>
      </c>
      <c r="B60" s="43">
        <f t="shared" si="1"/>
        <v>0.41395417487127212</v>
      </c>
      <c r="C60" s="43">
        <f t="shared" si="2"/>
        <v>0.92992273730103492</v>
      </c>
      <c r="D60" s="47">
        <f>IF(A60&lt;Approx!M$22,0,(B60-C60)^2)</f>
        <v>0.26622355741583598</v>
      </c>
      <c r="E60" s="23"/>
      <c r="F60" s="23"/>
      <c r="G60" s="23"/>
      <c r="H60" s="45"/>
      <c r="J60" s="46"/>
      <c r="K60" s="43"/>
      <c r="L60" s="43"/>
      <c r="M60" s="44"/>
      <c r="N60" s="23"/>
      <c r="O60" s="23"/>
      <c r="P60" s="23"/>
      <c r="Q60" s="45"/>
    </row>
    <row r="61" spans="1:17" x14ac:dyDescent="0.2">
      <c r="A61" s="46">
        <f t="shared" si="3"/>
        <v>-0.86100000000000476</v>
      </c>
      <c r="B61" s="43">
        <f t="shared" si="1"/>
        <v>0.42273913174596084</v>
      </c>
      <c r="C61" s="43">
        <f t="shared" si="2"/>
        <v>0.92660747121792997</v>
      </c>
      <c r="D61" s="47">
        <f>IF(A61&lt;Approx!M$22,0,(B61-C61)^2)</f>
        <v>0.25388330352223959</v>
      </c>
      <c r="E61" s="23"/>
      <c r="F61" s="23"/>
      <c r="G61" s="23"/>
      <c r="H61" s="45"/>
      <c r="J61" s="46"/>
      <c r="K61" s="43"/>
      <c r="L61" s="43"/>
      <c r="M61" s="44"/>
      <c r="N61" s="23"/>
      <c r="O61" s="23"/>
      <c r="P61" s="23"/>
      <c r="Q61" s="45"/>
    </row>
    <row r="62" spans="1:17" x14ac:dyDescent="0.2">
      <c r="A62" s="46">
        <f t="shared" si="3"/>
        <v>-0.84000000000000474</v>
      </c>
      <c r="B62" s="43">
        <f t="shared" si="1"/>
        <v>0.43171052342907762</v>
      </c>
      <c r="C62" s="43">
        <f t="shared" si="2"/>
        <v>0.92354486476800057</v>
      </c>
      <c r="D62" s="47">
        <f>IF(A62&lt;Approx!M$22,0,(B62-C62)^2)</f>
        <v>0.24190101932029218</v>
      </c>
      <c r="E62" s="23"/>
      <c r="F62" s="23"/>
      <c r="G62" s="23"/>
      <c r="H62" s="45"/>
      <c r="J62" s="46"/>
      <c r="K62" s="43"/>
      <c r="L62" s="43"/>
      <c r="M62" s="44"/>
      <c r="N62" s="23"/>
      <c r="O62" s="23"/>
      <c r="P62" s="23"/>
      <c r="Q62" s="45"/>
    </row>
    <row r="63" spans="1:17" x14ac:dyDescent="0.2">
      <c r="A63" s="46">
        <f t="shared" si="3"/>
        <v>-0.81900000000000472</v>
      </c>
      <c r="B63" s="43">
        <f t="shared" si="1"/>
        <v>0.44087230644975406</v>
      </c>
      <c r="C63" s="43">
        <f t="shared" si="2"/>
        <v>0.9207332321565993</v>
      </c>
      <c r="D63" s="47">
        <f>IF(A63&lt;Approx!M$22,0,(B63-C63)^2)</f>
        <v>0.23026650802023044</v>
      </c>
      <c r="E63" s="23"/>
      <c r="F63" s="23"/>
      <c r="G63" s="23"/>
      <c r="H63" s="45"/>
      <c r="J63" s="46"/>
      <c r="K63" s="43"/>
      <c r="L63" s="43"/>
      <c r="M63" s="44"/>
      <c r="N63" s="23"/>
      <c r="O63" s="23"/>
      <c r="P63" s="23"/>
      <c r="Q63" s="45"/>
    </row>
    <row r="64" spans="1:17" x14ac:dyDescent="0.2">
      <c r="A64" s="46">
        <f t="shared" si="3"/>
        <v>-0.79800000000000471</v>
      </c>
      <c r="B64" s="43">
        <f t="shared" si="1"/>
        <v>0.45022852130278712</v>
      </c>
      <c r="C64" s="43">
        <f t="shared" si="2"/>
        <v>0.91817093737621436</v>
      </c>
      <c r="D64" s="47">
        <f>IF(A64&lt;Approx!M$22,0,(B64-C64)^2)</f>
        <v>0.2189701047606365</v>
      </c>
      <c r="E64" s="23"/>
      <c r="F64" s="23"/>
      <c r="G64" s="23"/>
      <c r="H64" s="45"/>
      <c r="J64" s="46"/>
      <c r="K64" s="43"/>
      <c r="L64" s="43"/>
      <c r="M64" s="44"/>
      <c r="N64" s="23"/>
      <c r="O64" s="23"/>
      <c r="P64" s="23"/>
      <c r="Q64" s="45"/>
    </row>
    <row r="65" spans="1:17" x14ac:dyDescent="0.2">
      <c r="A65" s="46">
        <f t="shared" si="3"/>
        <v>-0.77700000000000469</v>
      </c>
      <c r="B65" s="43">
        <f t="shared" si="1"/>
        <v>0.45978329423056302</v>
      </c>
      <c r="C65" s="43">
        <f t="shared" si="2"/>
        <v>0.9158564007410317</v>
      </c>
      <c r="D65" s="47">
        <f>IF(A65&lt;Approx!M$22,0,(B65-C65)^2)</f>
        <v>0.20800267848210929</v>
      </c>
      <c r="E65" s="23"/>
      <c r="F65" s="23"/>
      <c r="G65" s="23"/>
      <c r="H65" s="45"/>
      <c r="J65" s="46"/>
      <c r="K65" s="43"/>
      <c r="L65" s="43"/>
      <c r="M65" s="44"/>
      <c r="N65" s="23"/>
      <c r="O65" s="23"/>
      <c r="P65" s="23"/>
      <c r="Q65" s="45"/>
    </row>
    <row r="66" spans="1:17" x14ac:dyDescent="0.2">
      <c r="A66" s="46">
        <f t="shared" si="3"/>
        <v>-0.75600000000000467</v>
      </c>
      <c r="B66" s="43">
        <f t="shared" si="1"/>
        <v>0.46954083904279709</v>
      </c>
      <c r="C66" s="43">
        <f t="shared" si="2"/>
        <v>0.9137881054214968</v>
      </c>
      <c r="D66" s="47">
        <f>IF(A66&lt;Approx!M$22,0,(B66-C66)^2)</f>
        <v>0.19735563368494738</v>
      </c>
      <c r="E66" s="23"/>
      <c r="F66" s="23"/>
      <c r="G66" s="23"/>
      <c r="H66" s="45"/>
      <c r="J66" s="46"/>
      <c r="K66" s="43"/>
      <c r="L66" s="43"/>
      <c r="M66" s="44"/>
      <c r="N66" s="23"/>
      <c r="O66" s="23"/>
      <c r="P66" s="23"/>
      <c r="Q66" s="45"/>
    </row>
    <row r="67" spans="1:17" x14ac:dyDescent="0.2">
      <c r="A67" s="46">
        <f t="shared" ref="A67:A98" si="4">A66+(xMax-xMin)/200</f>
        <v>-0.73500000000000465</v>
      </c>
      <c r="B67" s="43">
        <f t="shared" ref="B67:B130" si="5">EXP(A67)</f>
        <v>0.47950545897489188</v>
      </c>
      <c r="C67" s="43">
        <f t="shared" ref="C67:C130" si="6">1+H$3*A67+H$4*A67^2+H$5*A67^3+H$6*A67^4+H$7*A67^5+H$8*A67^6</f>
        <v>0.91196460397887547</v>
      </c>
      <c r="D67" s="47">
        <f>IF(A67&lt;Approx!M$22,0,(B67-C67)^2)</f>
        <v>0.18702091209757649</v>
      </c>
      <c r="E67" s="23"/>
      <c r="F67" s="23"/>
      <c r="G67" s="23"/>
      <c r="H67" s="45"/>
      <c r="J67" s="46"/>
      <c r="K67" s="43"/>
      <c r="L67" s="43"/>
      <c r="M67" s="44"/>
      <c r="N67" s="23"/>
      <c r="O67" s="23"/>
      <c r="P67" s="23"/>
      <c r="Q67" s="45"/>
    </row>
    <row r="68" spans="1:17" x14ac:dyDescent="0.2">
      <c r="A68" s="46">
        <f t="shared" si="4"/>
        <v>-0.71400000000000463</v>
      </c>
      <c r="B68" s="43">
        <f t="shared" si="5"/>
        <v>0.48968154858573393</v>
      </c>
      <c r="C68" s="43">
        <f t="shared" si="6"/>
        <v>0.91038452489981603</v>
      </c>
      <c r="D68" s="47">
        <f>IF(A68&lt;Approx!M$22,0,(B68-C68)^2)</f>
        <v>0.17699099427952714</v>
      </c>
      <c r="E68" s="23"/>
      <c r="F68" s="23"/>
      <c r="G68" s="23"/>
      <c r="H68" s="45"/>
      <c r="J68" s="46"/>
      <c r="K68" s="43"/>
      <c r="L68" s="43"/>
      <c r="M68" s="44"/>
      <c r="N68" s="23"/>
      <c r="O68" s="23"/>
      <c r="P68" s="23"/>
      <c r="Q68" s="45"/>
    </row>
    <row r="69" spans="1:17" x14ac:dyDescent="0.2">
      <c r="A69" s="46">
        <f t="shared" si="4"/>
        <v>-0.69300000000000461</v>
      </c>
      <c r="B69" s="43">
        <f t="shared" si="5"/>
        <v>0.50007359569576537</v>
      </c>
      <c r="C69" s="43">
        <f t="shared" si="6"/>
        <v>0.90904657913091103</v>
      </c>
      <c r="D69" s="47">
        <f>IF(A69&lt;Approx!M$22,0,(B69-C69)^2)</f>
        <v>0.16725890117984393</v>
      </c>
      <c r="E69" s="23"/>
      <c r="F69" s="23"/>
      <c r="G69" s="23"/>
      <c r="H69" s="45"/>
      <c r="J69" s="46"/>
      <c r="K69" s="43"/>
      <c r="L69" s="43"/>
      <c r="M69" s="44"/>
      <c r="N69" s="23"/>
      <c r="O69" s="23"/>
      <c r="P69" s="23"/>
      <c r="Q69" s="45"/>
    </row>
    <row r="70" spans="1:17" x14ac:dyDescent="0.2">
      <c r="A70" s="46">
        <f t="shared" si="4"/>
        <v>-0.67200000000000459</v>
      </c>
      <c r="B70" s="43">
        <f t="shared" si="5"/>
        <v>0.51068618336618554</v>
      </c>
      <c r="C70" s="43">
        <f t="shared" si="6"/>
        <v>0.90794956661325843</v>
      </c>
      <c r="D70" s="47">
        <f>IF(A70&lt;Approx!M$22,0,(B70-C70)^2)</f>
        <v>0.1578181956689107</v>
      </c>
      <c r="E70" s="23"/>
      <c r="F70" s="23"/>
      <c r="G70" s="23"/>
      <c r="H70" s="45"/>
      <c r="J70" s="46"/>
      <c r="K70" s="43"/>
      <c r="L70" s="43"/>
      <c r="M70" s="44"/>
      <c r="N70" s="23"/>
      <c r="O70" s="23"/>
      <c r="P70" s="23"/>
      <c r="Q70" s="45"/>
    </row>
    <row r="71" spans="1:17" x14ac:dyDescent="0.2">
      <c r="A71" s="46">
        <f t="shared" si="4"/>
        <v>-0.65100000000000458</v>
      </c>
      <c r="B71" s="43">
        <f t="shared" si="5"/>
        <v>0.52152399192015519</v>
      </c>
      <c r="C71" s="43">
        <f t="shared" si="6"/>
        <v>0.90709238281702342</v>
      </c>
      <c r="D71" s="47">
        <f>IF(A71&lt;Approx!M$22,0,(B71-C71)^2)</f>
        <v>0.14866298405880018</v>
      </c>
      <c r="E71" s="23"/>
      <c r="F71" s="23"/>
      <c r="G71" s="23"/>
      <c r="H71" s="45"/>
      <c r="J71" s="46"/>
      <c r="K71" s="43"/>
      <c r="L71" s="43"/>
      <c r="M71" s="44"/>
      <c r="N71" s="23"/>
      <c r="O71" s="23"/>
      <c r="P71" s="23"/>
      <c r="Q71" s="45"/>
    </row>
    <row r="72" spans="1:17" x14ac:dyDescent="0.2">
      <c r="A72" s="46">
        <f t="shared" si="4"/>
        <v>-0.63000000000000456</v>
      </c>
      <c r="B72" s="43">
        <f t="shared" si="5"/>
        <v>0.53259180100689474</v>
      </c>
      <c r="C72" s="43">
        <f t="shared" si="6"/>
        <v>0.90647402527600007</v>
      </c>
      <c r="D72" s="47">
        <f>IF(A72&lt;Approx!M$22,0,(B72-C72)^2)</f>
        <v>0.13978791762441359</v>
      </c>
      <c r="E72" s="23"/>
      <c r="F72" s="23"/>
      <c r="G72" s="23"/>
      <c r="H72" s="45"/>
      <c r="J72" s="46"/>
      <c r="K72" s="43"/>
      <c r="L72" s="43"/>
      <c r="M72" s="44"/>
      <c r="N72" s="23"/>
      <c r="O72" s="23"/>
      <c r="P72" s="23"/>
      <c r="Q72" s="45"/>
    </row>
    <row r="73" spans="1:17" x14ac:dyDescent="0.2">
      <c r="A73" s="46">
        <f t="shared" si="4"/>
        <v>-0.60900000000000454</v>
      </c>
      <c r="B73" s="43">
        <f t="shared" si="5"/>
        <v>0.54389449170958748</v>
      </c>
      <c r="C73" s="43">
        <f t="shared" si="6"/>
        <v>0.90609360012217277</v>
      </c>
      <c r="D73" s="47">
        <f>IF(A73&lt;Approx!M$22,0,(B73-C73)^2)</f>
        <v>0.13118819413487171</v>
      </c>
      <c r="E73" s="23"/>
      <c r="F73" s="23"/>
      <c r="G73" s="23"/>
      <c r="H73" s="45"/>
      <c r="J73" s="46"/>
      <c r="K73" s="43"/>
      <c r="L73" s="43"/>
      <c r="M73" s="44"/>
      <c r="N73" s="23"/>
      <c r="O73" s="23"/>
      <c r="P73" s="23"/>
      <c r="Q73" s="45"/>
    </row>
    <row r="74" spans="1:17" x14ac:dyDescent="0.2">
      <c r="A74" s="46">
        <f t="shared" si="4"/>
        <v>-0.58800000000000452</v>
      </c>
      <c r="B74" s="43">
        <f t="shared" si="5"/>
        <v>0.5554370486980158</v>
      </c>
      <c r="C74" s="43">
        <f t="shared" si="6"/>
        <v>0.9059503286202778</v>
      </c>
      <c r="D74" s="47">
        <f>IF(A74&lt;Approx!M$22,0,(B74-C74)^2)</f>
        <v>0.122859559401862</v>
      </c>
      <c r="E74" s="23"/>
      <c r="F74" s="23"/>
      <c r="G74" s="23"/>
      <c r="H74" s="45"/>
      <c r="J74" s="46"/>
      <c r="K74" s="43"/>
      <c r="L74" s="43"/>
      <c r="M74" s="44"/>
      <c r="N74" s="23"/>
      <c r="O74" s="23"/>
      <c r="P74" s="23"/>
      <c r="Q74" s="45"/>
    </row>
    <row r="75" spans="1:17" x14ac:dyDescent="0.2">
      <c r="A75" s="46">
        <f t="shared" si="4"/>
        <v>-0.5670000000000045</v>
      </c>
      <c r="B75" s="43">
        <f t="shared" si="5"/>
        <v>0.56722456242688157</v>
      </c>
      <c r="C75" s="43">
        <f t="shared" si="6"/>
        <v>0.90604355370236511</v>
      </c>
      <c r="D75" s="47">
        <f>IF(A75&lt;Approx!M$22,0,(B75-C75)^2)</f>
        <v>0.11479830884893619</v>
      </c>
      <c r="E75" s="23"/>
      <c r="F75" s="23"/>
      <c r="G75" s="23"/>
      <c r="H75" s="45"/>
      <c r="J75" s="46"/>
      <c r="K75" s="43"/>
      <c r="L75" s="43"/>
      <c r="M75" s="44"/>
      <c r="N75" s="23"/>
      <c r="O75" s="23"/>
      <c r="P75" s="23"/>
      <c r="Q75" s="45"/>
    </row>
    <row r="76" spans="1:17" x14ac:dyDescent="0.2">
      <c r="A76" s="46">
        <f t="shared" si="4"/>
        <v>-0.54600000000000448</v>
      </c>
      <c r="B76" s="43">
        <f t="shared" si="5"/>
        <v>0.57926223138077948</v>
      </c>
      <c r="C76" s="43">
        <f t="shared" si="6"/>
        <v>0.90637274650236022</v>
      </c>
      <c r="D76" s="47">
        <f>IF(A76&lt;Approx!M$22,0,(B76-C76)^2)</f>
        <v>0.1070012891031059</v>
      </c>
      <c r="E76" s="23"/>
      <c r="F76" s="23"/>
      <c r="G76" s="23"/>
      <c r="H76" s="45"/>
      <c r="J76" s="46"/>
      <c r="K76" s="43"/>
      <c r="L76" s="43"/>
      <c r="M76" s="44"/>
      <c r="N76" s="23"/>
      <c r="O76" s="23"/>
      <c r="P76" s="23"/>
      <c r="Q76" s="45"/>
    </row>
    <row r="77" spans="1:17" x14ac:dyDescent="0.2">
      <c r="A77" s="46">
        <f t="shared" si="4"/>
        <v>-0.52500000000000446</v>
      </c>
      <c r="B77" s="43">
        <f t="shared" si="5"/>
        <v>0.59155536436681244</v>
      </c>
      <c r="C77" s="43">
        <f t="shared" si="6"/>
        <v>0.90693751289062485</v>
      </c>
      <c r="D77" s="47">
        <f>IF(A77&lt;Approx!M$22,0,(B77-C77)^2)</f>
        <v>9.9465899607496078E-2</v>
      </c>
      <c r="E77" s="23"/>
      <c r="F77" s="23"/>
      <c r="G77" s="23"/>
      <c r="H77" s="45"/>
      <c r="J77" s="46"/>
      <c r="K77" s="43"/>
      <c r="L77" s="43"/>
      <c r="M77" s="44"/>
      <c r="N77" s="23"/>
      <c r="O77" s="23"/>
      <c r="P77" s="23"/>
      <c r="Q77" s="45"/>
    </row>
    <row r="78" spans="1:17" x14ac:dyDescent="0.2">
      <c r="A78" s="46">
        <f t="shared" si="4"/>
        <v>-0.50400000000000444</v>
      </c>
      <c r="B78" s="43">
        <f t="shared" si="5"/>
        <v>0.60410938285586202</v>
      </c>
      <c r="C78" s="43">
        <f t="shared" si="6"/>
        <v>0.90773760000851955</v>
      </c>
      <c r="D78" s="47">
        <f>IF(A78&lt;Approx!M$22,0,(B78-C78)^2)</f>
        <v>9.2190094251301355E-2</v>
      </c>
      <c r="E78" s="23"/>
      <c r="F78" s="23"/>
      <c r="G78" s="23"/>
      <c r="H78" s="45"/>
      <c r="J78" s="46"/>
      <c r="K78" s="43"/>
      <c r="L78" s="43"/>
      <c r="M78" s="44"/>
      <c r="N78" s="23"/>
      <c r="O78" s="23"/>
      <c r="P78" s="23"/>
      <c r="Q78" s="45"/>
    </row>
    <row r="79" spans="1:17" x14ac:dyDescent="0.2">
      <c r="A79" s="46">
        <f t="shared" si="4"/>
        <v>-0.48300000000000443</v>
      </c>
      <c r="B79" s="43">
        <f t="shared" si="5"/>
        <v>0.61692982337354474</v>
      </c>
      <c r="C79" s="43">
        <f t="shared" si="6"/>
        <v>0.90877290280296452</v>
      </c>
      <c r="D79" s="47">
        <f>IF(A79&lt;Approx!M$22,0,(B79-C79)^2)</f>
        <v>8.517238301084662E-2</v>
      </c>
      <c r="E79" s="23"/>
      <c r="F79" s="23"/>
      <c r="G79" s="23"/>
      <c r="H79" s="45"/>
      <c r="J79" s="46"/>
      <c r="K79" s="43"/>
      <c r="L79" s="43"/>
      <c r="M79" s="44"/>
      <c r="N79" s="23"/>
      <c r="O79" s="23"/>
      <c r="P79" s="23"/>
      <c r="Q79" s="45"/>
    </row>
    <row r="80" spans="1:17" x14ac:dyDescent="0.2">
      <c r="A80" s="46">
        <f t="shared" si="4"/>
        <v>-0.46200000000000441</v>
      </c>
      <c r="B80" s="43">
        <f t="shared" si="5"/>
        <v>0.63002233994190948</v>
      </c>
      <c r="C80" s="43">
        <f t="shared" si="6"/>
        <v>0.91004347056100199</v>
      </c>
      <c r="D80" s="47">
        <f>IF(A80&lt;Approx!M$22,0,(B80-C80)^2)</f>
        <v>7.8411833593194868E-2</v>
      </c>
      <c r="E80" s="23"/>
      <c r="F80" s="23"/>
      <c r="G80" s="23"/>
      <c r="H80" s="45"/>
      <c r="J80" s="46"/>
      <c r="K80" s="43"/>
      <c r="L80" s="43"/>
      <c r="M80" s="44"/>
      <c r="N80" s="23"/>
      <c r="O80" s="23"/>
      <c r="P80" s="23"/>
      <c r="Q80" s="45"/>
    </row>
    <row r="81" spans="1:17" x14ac:dyDescent="0.2">
      <c r="A81" s="46">
        <f t="shared" si="4"/>
        <v>-0.44100000000000439</v>
      </c>
      <c r="B81" s="43">
        <f t="shared" si="5"/>
        <v>0.64339270657295333</v>
      </c>
      <c r="C81" s="43">
        <f t="shared" si="6"/>
        <v>0.91154951344435697</v>
      </c>
      <c r="D81" s="47">
        <f>IF(A81&lt;Approx!M$22,0,(B81-C81)^2)</f>
        <v>7.1908073071467266E-2</v>
      </c>
      <c r="E81" s="23"/>
      <c r="F81" s="23"/>
      <c r="G81" s="23"/>
      <c r="H81" s="45"/>
      <c r="J81" s="46"/>
      <c r="K81" s="43"/>
      <c r="L81" s="43"/>
      <c r="M81" s="44"/>
      <c r="N81" s="23"/>
      <c r="O81" s="23"/>
      <c r="P81" s="23"/>
      <c r="Q81" s="45"/>
    </row>
    <row r="82" spans="1:17" x14ac:dyDescent="0.2">
      <c r="A82" s="46">
        <f t="shared" si="4"/>
        <v>-0.42000000000000437</v>
      </c>
      <c r="B82" s="43">
        <f t="shared" si="5"/>
        <v>0.65704681981505386</v>
      </c>
      <c r="C82" s="43">
        <f t="shared" si="6"/>
        <v>0.91329140902399963</v>
      </c>
      <c r="D82" s="47">
        <f>IF(A82&lt;Approx!M$22,0,(B82-C82)^2)</f>
        <v>6.5661289498861367E-2</v>
      </c>
      <c r="E82" s="23"/>
      <c r="F82" s="23"/>
      <c r="G82" s="23"/>
      <c r="H82" s="45"/>
      <c r="J82" s="46"/>
      <c r="K82" s="43"/>
      <c r="L82" s="43"/>
      <c r="M82" s="44"/>
      <c r="N82" s="23"/>
      <c r="O82" s="23"/>
      <c r="P82" s="23"/>
      <c r="Q82" s="45"/>
    </row>
    <row r="83" spans="1:17" x14ac:dyDescent="0.2">
      <c r="A83" s="46">
        <f t="shared" si="4"/>
        <v>-0.39900000000000435</v>
      </c>
      <c r="B83" s="43">
        <f t="shared" si="5"/>
        <v>0.67099070135344296</v>
      </c>
      <c r="C83" s="43">
        <f t="shared" si="6"/>
        <v>0.91526970881470637</v>
      </c>
      <c r="D83" s="47">
        <f>IF(A83&lt;Approx!M$22,0,(B83-C83)^2)</f>
        <v>5.9672233486259982E-2</v>
      </c>
      <c r="E83" s="23"/>
      <c r="F83" s="23"/>
      <c r="G83" s="23"/>
      <c r="H83" s="45"/>
      <c r="J83" s="46"/>
      <c r="K83" s="43"/>
      <c r="L83" s="43"/>
      <c r="M83" s="44"/>
      <c r="N83" s="23"/>
      <c r="O83" s="23"/>
      <c r="P83" s="23"/>
      <c r="Q83" s="45"/>
    </row>
    <row r="84" spans="1:17" x14ac:dyDescent="0.2">
      <c r="A84" s="46">
        <f t="shared" si="4"/>
        <v>-0.37800000000000433</v>
      </c>
      <c r="B84" s="43">
        <f t="shared" si="5"/>
        <v>0.68523050066586733</v>
      </c>
      <c r="C84" s="43">
        <f t="shared" si="6"/>
        <v>0.91748514480962129</v>
      </c>
      <c r="D84" s="47">
        <f>IF(A84&lt;Approx!M$22,0,(B84-C84)^2)</f>
        <v>5.3942219726341785E-2</v>
      </c>
      <c r="E84" s="23"/>
      <c r="F84" s="23"/>
      <c r="G84" s="23"/>
      <c r="H84" s="45"/>
      <c r="J84" s="46"/>
      <c r="K84" s="43"/>
      <c r="L84" s="43"/>
      <c r="M84" s="44"/>
      <c r="N84" s="23"/>
      <c r="O84" s="23"/>
      <c r="P84" s="23"/>
      <c r="Q84" s="45"/>
    </row>
    <row r="85" spans="1:17" x14ac:dyDescent="0.2">
      <c r="A85" s="46">
        <f t="shared" si="4"/>
        <v>-0.35700000000000431</v>
      </c>
      <c r="B85" s="43">
        <f t="shared" si="5"/>
        <v>0.69977249773460803</v>
      </c>
      <c r="C85" s="43">
        <f t="shared" si="6"/>
        <v>0.91993863601481873</v>
      </c>
      <c r="D85" s="47">
        <f>IF(A85&lt;Approx!M$22,0,(B85-C85)^2)</f>
        <v>4.8473128445220857E-2</v>
      </c>
      <c r="E85" s="23"/>
      <c r="F85" s="23"/>
      <c r="G85" s="23"/>
      <c r="H85" s="45"/>
      <c r="J85" s="46"/>
      <c r="K85" s="43"/>
      <c r="L85" s="43"/>
      <c r="M85" s="44"/>
      <c r="N85" s="23"/>
      <c r="O85" s="23"/>
      <c r="P85" s="23"/>
      <c r="Q85" s="45"/>
    </row>
    <row r="86" spans="1:17" x14ac:dyDescent="0.2">
      <c r="A86" s="46">
        <f t="shared" si="4"/>
        <v>-0.3360000000000043</v>
      </c>
      <c r="B86" s="43">
        <f t="shared" si="5"/>
        <v>0.71462310581605426</v>
      </c>
      <c r="C86" s="43">
        <f t="shared" si="6"/>
        <v>0.92263129498386376</v>
      </c>
      <c r="D86" s="47">
        <f>IF(A86&lt;Approx!M$22,0,(B86-C86)^2)</f>
        <v>4.3267406760871222E-2</v>
      </c>
      <c r="E86" s="23"/>
      <c r="F86" s="23"/>
      <c r="G86" s="23"/>
      <c r="H86" s="45"/>
      <c r="J86" s="46"/>
      <c r="K86" s="43"/>
      <c r="L86" s="43"/>
      <c r="M86" s="44"/>
      <c r="N86" s="23"/>
      <c r="O86" s="23"/>
      <c r="P86" s="23"/>
      <c r="Q86" s="45"/>
    </row>
    <row r="87" spans="1:17" x14ac:dyDescent="0.2">
      <c r="A87" s="46">
        <f t="shared" si="4"/>
        <v>-0.31500000000000428</v>
      </c>
      <c r="B87" s="43">
        <f t="shared" si="5"/>
        <v>0.7297888742690537</v>
      </c>
      <c r="C87" s="43">
        <f t="shared" si="6"/>
        <v>0.92556443435237434</v>
      </c>
      <c r="D87" s="47">
        <f>IF(A87&lt;Approx!M$22,0,(B87-C87)^2)</f>
        <v>3.8328069925937888E-2</v>
      </c>
      <c r="E87" s="23"/>
      <c r="F87" s="23"/>
      <c r="G87" s="23"/>
      <c r="H87" s="45"/>
      <c r="J87" s="46"/>
      <c r="K87" s="43"/>
      <c r="L87" s="43"/>
      <c r="M87" s="44"/>
      <c r="N87" s="23"/>
      <c r="O87" s="23"/>
      <c r="P87" s="23"/>
      <c r="Q87" s="45"/>
    </row>
    <row r="88" spans="1:17" x14ac:dyDescent="0.2">
      <c r="A88" s="46">
        <f t="shared" si="4"/>
        <v>-0.29400000000000426</v>
      </c>
      <c r="B88" s="43">
        <f t="shared" si="5"/>
        <v>0.74527649144328545</v>
      </c>
      <c r="C88" s="43">
        <f t="shared" si="6"/>
        <v>0.92873957337258306</v>
      </c>
      <c r="D88" s="47">
        <f>IF(A88&lt;Approx!M$22,0,(B88-C88)^2)</f>
        <v>3.3658702430996168E-2</v>
      </c>
      <c r="E88" s="23"/>
      <c r="F88" s="23"/>
      <c r="G88" s="23"/>
      <c r="H88" s="45"/>
      <c r="J88" s="46"/>
      <c r="K88" s="43"/>
      <c r="L88" s="43"/>
      <c r="M88" s="44"/>
      <c r="N88" s="23"/>
      <c r="O88" s="23"/>
      <c r="P88" s="23"/>
      <c r="Q88" s="45"/>
    </row>
    <row r="89" spans="1:17" x14ac:dyDescent="0.2">
      <c r="A89" s="46">
        <f t="shared" si="4"/>
        <v>-0.27300000000000424</v>
      </c>
      <c r="B89" s="43">
        <f t="shared" si="5"/>
        <v>0.76109278762893107</v>
      </c>
      <c r="C89" s="43">
        <f t="shared" si="6"/>
        <v>0.93215844444789797</v>
      </c>
      <c r="D89" s="47">
        <f>IF(A89&lt;Approx!M$22,0,(B89-C89)^2)</f>
        <v>2.9263458942904559E-2</v>
      </c>
      <c r="E89" s="23"/>
      <c r="F89" s="23"/>
      <c r="G89" s="23"/>
      <c r="H89" s="45"/>
      <c r="J89" s="46"/>
      <c r="K89" s="43"/>
      <c r="L89" s="43"/>
      <c r="M89" s="44"/>
      <c r="N89" s="23"/>
      <c r="O89" s="23"/>
      <c r="P89" s="23"/>
      <c r="Q89" s="45"/>
    </row>
    <row r="90" spans="1:17" x14ac:dyDescent="0.2">
      <c r="A90" s="46">
        <f t="shared" si="4"/>
        <v>-0.25200000000000422</v>
      </c>
      <c r="B90" s="43">
        <f t="shared" si="5"/>
        <v>0.7772447380689429</v>
      </c>
      <c r="C90" s="43">
        <f t="shared" si="6"/>
        <v>0.93582299966746563</v>
      </c>
      <c r="D90" s="47">
        <f>IF(A90&lt;Approx!M$22,0,(B90-C90)^2)</f>
        <v>2.5147065051609508E-2</v>
      </c>
      <c r="E90" s="23"/>
      <c r="F90" s="23"/>
      <c r="G90" s="23"/>
      <c r="H90" s="45"/>
      <c r="J90" s="46"/>
      <c r="K90" s="43"/>
      <c r="L90" s="43"/>
      <c r="M90" s="44"/>
      <c r="N90" s="23"/>
      <c r="O90" s="23"/>
      <c r="P90" s="23"/>
      <c r="Q90" s="45"/>
    </row>
    <row r="91" spans="1:17" x14ac:dyDescent="0.2">
      <c r="A91" s="46">
        <f t="shared" si="4"/>
        <v>-0.23100000000000423</v>
      </c>
      <c r="B91" s="43">
        <f t="shared" si="5"/>
        <v>0.79373946603523937</v>
      </c>
      <c r="C91" s="43">
        <f t="shared" si="6"/>
        <v>0.93973541734073052</v>
      </c>
      <c r="D91" s="47">
        <f>IF(A91&lt;Approx!M$22,0,(B91-C91)^2)</f>
        <v>2.131481779759534E-2</v>
      </c>
      <c r="E91" s="23"/>
      <c r="F91" s="23"/>
      <c r="G91" s="23"/>
      <c r="H91" s="45"/>
      <c r="J91" s="46"/>
      <c r="K91" s="43"/>
      <c r="L91" s="43"/>
      <c r="M91" s="44"/>
      <c r="N91" s="23"/>
      <c r="O91" s="23"/>
      <c r="P91" s="23"/>
      <c r="Q91" s="45"/>
    </row>
    <row r="92" spans="1:17" x14ac:dyDescent="0.2">
      <c r="A92" s="46">
        <f t="shared" si="4"/>
        <v>-0.21000000000000424</v>
      </c>
      <c r="B92" s="43">
        <f t="shared" si="5"/>
        <v>0.81058424597018364</v>
      </c>
      <c r="C92" s="43">
        <f t="shared" si="6"/>
        <v>0.94389810853199918</v>
      </c>
      <c r="D92" s="47">
        <f>IF(A92&lt;Approx!M$22,0,(B92-C92)^2)</f>
        <v>1.7772585951150645E-2</v>
      </c>
      <c r="E92" s="23"/>
      <c r="F92" s="23"/>
      <c r="G92" s="23"/>
      <c r="H92" s="45"/>
      <c r="J92" s="46"/>
      <c r="K92" s="43"/>
      <c r="L92" s="43"/>
      <c r="M92" s="44"/>
      <c r="N92" s="23"/>
      <c r="O92" s="23"/>
      <c r="P92" s="23"/>
      <c r="Q92" s="45"/>
    </row>
    <row r="93" spans="1:17" x14ac:dyDescent="0.2">
      <c r="A93" s="46">
        <f t="shared" si="4"/>
        <v>-0.18900000000000425</v>
      </c>
      <c r="B93" s="43">
        <f t="shared" si="5"/>
        <v>0.82778650669473008</v>
      </c>
      <c r="C93" s="43">
        <f t="shared" si="6"/>
        <v>0.94831372359499988</v>
      </c>
      <c r="D93" s="47">
        <f>IF(A93&lt;Approx!M$22,0,(B93-C93)^2)</f>
        <v>1.452681001372468E-2</v>
      </c>
      <c r="E93" s="23"/>
      <c r="F93" s="23"/>
      <c r="G93" s="23"/>
      <c r="H93" s="45"/>
      <c r="J93" s="46"/>
      <c r="K93" s="43"/>
      <c r="L93" s="43"/>
      <c r="M93" s="44"/>
      <c r="N93" s="23"/>
      <c r="O93" s="23"/>
      <c r="P93" s="23"/>
      <c r="Q93" s="45"/>
    </row>
    <row r="94" spans="1:17" x14ac:dyDescent="0.2">
      <c r="A94" s="46">
        <f t="shared" si="4"/>
        <v>-0.16800000000000426</v>
      </c>
      <c r="B94" s="43">
        <f t="shared" si="5"/>
        <v>0.84535383468465508</v>
      </c>
      <c r="C94" s="43">
        <f t="shared" si="6"/>
        <v>0.95298515870744493</v>
      </c>
      <c r="D94" s="47">
        <f>IF(A94&lt;Approx!M$22,0,(B94-C94)^2)</f>
        <v>1.1584501910898781E-2</v>
      </c>
      <c r="E94" s="23"/>
      <c r="F94" s="23"/>
      <c r="G94" s="23"/>
      <c r="H94" s="45"/>
      <c r="J94" s="46"/>
      <c r="K94" s="43"/>
      <c r="L94" s="43"/>
      <c r="M94" s="44"/>
      <c r="N94" s="23"/>
      <c r="O94" s="23"/>
      <c r="P94" s="23"/>
      <c r="Q94" s="45"/>
    </row>
    <row r="95" spans="1:17" x14ac:dyDescent="0.2">
      <c r="A95" s="46">
        <f t="shared" si="4"/>
        <v>-0.14700000000000427</v>
      </c>
      <c r="B95" s="43">
        <f t="shared" si="5"/>
        <v>0.86329397741631575</v>
      </c>
      <c r="C95" s="43">
        <f t="shared" si="6"/>
        <v>0.95791556240559228</v>
      </c>
      <c r="D95" s="47">
        <f>IF(A95&lt;Approx!M$22,0,(B95-C95)^2)</f>
        <v>8.9532443458828822E-3</v>
      </c>
      <c r="E95" s="23"/>
      <c r="F95" s="23"/>
      <c r="G95" s="23"/>
      <c r="H95" s="45"/>
      <c r="J95" s="46"/>
      <c r="K95" s="43"/>
      <c r="L95" s="43"/>
      <c r="M95" s="44"/>
      <c r="N95" s="23"/>
      <c r="O95" s="23"/>
      <c r="P95" s="23"/>
      <c r="Q95" s="45"/>
    </row>
    <row r="96" spans="1:17" x14ac:dyDescent="0.2">
      <c r="A96" s="46">
        <f t="shared" si="4"/>
        <v>-0.12600000000000428</v>
      </c>
      <c r="B96" s="43">
        <f t="shared" si="5"/>
        <v>0.88161484678341229</v>
      </c>
      <c r="C96" s="43">
        <f t="shared" si="6"/>
        <v>0.96310834211880736</v>
      </c>
      <c r="D96" s="47">
        <f>IF(A96&lt;Approx!M$22,0,(B96-C96)^2)</f>
        <v>6.6411897819800584E-3</v>
      </c>
      <c r="E96" s="23"/>
      <c r="F96" s="23"/>
      <c r="G96" s="23"/>
      <c r="H96" s="45"/>
      <c r="J96" s="46"/>
      <c r="K96" s="43"/>
      <c r="L96" s="43"/>
      <c r="M96" s="44"/>
      <c r="N96" s="23"/>
      <c r="O96" s="23"/>
      <c r="P96" s="23"/>
      <c r="Q96" s="45"/>
    </row>
    <row r="97" spans="1:17" x14ac:dyDescent="0.2">
      <c r="A97" s="46">
        <f t="shared" si="4"/>
        <v>-0.10500000000000427</v>
      </c>
      <c r="B97" s="43">
        <f t="shared" si="5"/>
        <v>0.90032452258626172</v>
      </c>
      <c r="C97" s="43">
        <f t="shared" si="6"/>
        <v>0.9685671707041239</v>
      </c>
      <c r="D97" s="47">
        <f>IF(A97&lt;Approx!M$22,0,(B97-C97)^2)</f>
        <v>4.6570590221383587E-3</v>
      </c>
      <c r="E97" s="23"/>
      <c r="F97" s="23"/>
      <c r="G97" s="23"/>
      <c r="H97" s="45"/>
      <c r="J97" s="46"/>
      <c r="K97" s="43"/>
      <c r="L97" s="43"/>
      <c r="M97" s="44"/>
      <c r="N97" s="23"/>
      <c r="O97" s="23"/>
      <c r="P97" s="23"/>
      <c r="Q97" s="45"/>
    </row>
    <row r="98" spans="1:17" x14ac:dyDescent="0.2">
      <c r="A98" s="46">
        <f t="shared" si="4"/>
        <v>-8.4000000000004266E-2</v>
      </c>
      <c r="B98" s="43">
        <f t="shared" si="5"/>
        <v>0.91943125609512077</v>
      </c>
      <c r="C98" s="43">
        <f t="shared" si="6"/>
        <v>0.97429599298080649</v>
      </c>
      <c r="D98" s="47">
        <f>IF(A98&lt;Approx!M$22,0,(B98-C98)^2)</f>
        <v>3.0101393535355227E-3</v>
      </c>
      <c r="E98" s="23"/>
      <c r="F98" s="23"/>
      <c r="G98" s="23"/>
      <c r="H98" s="45"/>
      <c r="J98" s="46"/>
      <c r="K98" s="43"/>
      <c r="L98" s="43"/>
      <c r="M98" s="44"/>
      <c r="N98" s="23"/>
      <c r="O98" s="23"/>
      <c r="P98" s="23"/>
      <c r="Q98" s="45"/>
    </row>
    <row r="99" spans="1:17" x14ac:dyDescent="0.2">
      <c r="A99" s="46">
        <f t="shared" ref="A99:A130" si="7">A98+(xMax-xMin)/200</f>
        <v>-6.3000000000004261E-2</v>
      </c>
      <c r="B99" s="43">
        <f t="shared" si="5"/>
        <v>0.93894347368912923</v>
      </c>
      <c r="C99" s="43">
        <f t="shared" si="6"/>
        <v>0.98029903226491155</v>
      </c>
      <c r="D99" s="47">
        <f>IF(A99&lt;Approx!M$22,0,(B99-C99)^2)</f>
        <v>1.7102822251149629E-3</v>
      </c>
      <c r="E99" s="23"/>
      <c r="F99" s="23"/>
      <c r="G99" s="23"/>
      <c r="H99" s="45"/>
      <c r="J99" s="46"/>
      <c r="K99" s="43"/>
      <c r="L99" s="43"/>
      <c r="M99" s="44"/>
      <c r="N99" s="23"/>
      <c r="O99" s="23"/>
      <c r="P99" s="23"/>
      <c r="Q99" s="45"/>
    </row>
    <row r="100" spans="1:17" x14ac:dyDescent="0.2">
      <c r="A100" s="46">
        <f t="shared" si="7"/>
        <v>-4.2000000000004256E-2</v>
      </c>
      <c r="B100" s="43">
        <f t="shared" si="5"/>
        <v>0.95886978057248051</v>
      </c>
      <c r="C100" s="43">
        <f t="shared" si="6"/>
        <v>0.98658079690384881</v>
      </c>
      <c r="D100" s="47">
        <f>IF(A100&lt;Approx!M$22,0,(B100-C100)^2)</f>
        <v>7.6790042611736054E-4</v>
      </c>
      <c r="E100" s="23"/>
      <c r="F100" s="23"/>
      <c r="G100" s="23"/>
      <c r="H100" s="45"/>
      <c r="J100" s="46"/>
      <c r="K100" s="43"/>
      <c r="L100" s="43"/>
      <c r="M100" s="44"/>
      <c r="N100" s="23"/>
      <c r="O100" s="23"/>
      <c r="P100" s="23"/>
      <c r="Q100" s="45"/>
    </row>
    <row r="101" spans="1:17" x14ac:dyDescent="0.2">
      <c r="A101" s="46">
        <f t="shared" si="7"/>
        <v>-2.1000000000004255E-2</v>
      </c>
      <c r="B101" s="43">
        <f t="shared" si="5"/>
        <v>0.97921896456945545</v>
      </c>
      <c r="C101" s="43">
        <f t="shared" si="6"/>
        <v>0.99314608681094385</v>
      </c>
      <c r="D101" s="47">
        <f>IF(A101&lt;Approx!M$22,0,(B101-C101)^2)</f>
        <v>1.9396473392936084E-4</v>
      </c>
      <c r="E101" s="23"/>
      <c r="F101" s="23"/>
      <c r="G101" s="23"/>
      <c r="H101" s="45"/>
      <c r="J101" s="46"/>
      <c r="K101" s="43"/>
      <c r="L101" s="43"/>
      <c r="M101" s="44"/>
      <c r="N101" s="23"/>
      <c r="O101" s="23"/>
      <c r="P101" s="23"/>
      <c r="Q101" s="45"/>
    </row>
    <row r="102" spans="1:17" x14ac:dyDescent="0.2">
      <c r="A102" s="46">
        <f t="shared" si="7"/>
        <v>-4.253541963095131E-15</v>
      </c>
      <c r="B102" s="43">
        <f t="shared" si="5"/>
        <v>0.99999999999999578</v>
      </c>
      <c r="C102" s="43">
        <f t="shared" si="6"/>
        <v>0.99999999999999856</v>
      </c>
      <c r="D102" s="47">
        <f>IF(A102&lt;Approx!M$22,0,(B102-C102)^2)</f>
        <v>7.7037197775489434E-30</v>
      </c>
      <c r="E102" s="23"/>
      <c r="F102" s="23"/>
      <c r="G102" s="23"/>
      <c r="H102" s="45"/>
      <c r="J102" s="46"/>
      <c r="K102" s="43"/>
      <c r="L102" s="43"/>
      <c r="M102" s="47"/>
      <c r="N102" s="23"/>
      <c r="O102" s="23"/>
      <c r="P102" s="23"/>
      <c r="Q102" s="45"/>
    </row>
    <row r="103" spans="1:17" x14ac:dyDescent="0.2">
      <c r="A103" s="46">
        <f t="shared" si="7"/>
        <v>2.0999999999995748E-2</v>
      </c>
      <c r="B103" s="43">
        <f t="shared" si="5"/>
        <v>1.0212220516375243</v>
      </c>
      <c r="C103" s="43">
        <f t="shared" si="6"/>
        <v>1.0071479391198532</v>
      </c>
      <c r="D103" s="47">
        <f>(B103-C103)^2</f>
        <v>1.9808064316006636E-4</v>
      </c>
      <c r="E103" s="23"/>
      <c r="F103" s="23"/>
      <c r="G103" s="23"/>
      <c r="H103" s="45"/>
      <c r="J103" s="46"/>
      <c r="K103" s="43"/>
      <c r="L103" s="43"/>
      <c r="M103" s="47"/>
      <c r="N103" s="23"/>
      <c r="O103" s="23"/>
      <c r="P103" s="23"/>
      <c r="Q103" s="45"/>
    </row>
    <row r="104" spans="1:17" x14ac:dyDescent="0.2">
      <c r="A104" s="46">
        <f t="shared" si="7"/>
        <v>4.1999999999995749E-2</v>
      </c>
      <c r="B104" s="43">
        <f t="shared" si="5"/>
        <v>1.0428944787507588</v>
      </c>
      <c r="C104" s="43">
        <f t="shared" si="6"/>
        <v>1.0145956179889482</v>
      </c>
      <c r="D104" s="44">
        <f>IF(A104&gt;Approx!O$22,0,(B104-C104)^2)</f>
        <v>8.0082552041634654E-4</v>
      </c>
      <c r="E104" s="23"/>
      <c r="F104" s="23"/>
      <c r="G104" s="23"/>
      <c r="H104" s="45"/>
      <c r="J104" s="46"/>
      <c r="K104" s="43"/>
      <c r="L104" s="43"/>
      <c r="M104" s="47"/>
      <c r="N104" s="23"/>
      <c r="O104" s="23"/>
      <c r="P104" s="23"/>
      <c r="Q104" s="45"/>
    </row>
    <row r="105" spans="1:17" x14ac:dyDescent="0.2">
      <c r="A105" s="46">
        <f t="shared" si="7"/>
        <v>6.2999999999995754E-2</v>
      </c>
      <c r="B105" s="43">
        <f t="shared" si="5"/>
        <v>1.0650268392313009</v>
      </c>
      <c r="C105" s="43">
        <f t="shared" si="6"/>
        <v>1.0223490681298855</v>
      </c>
      <c r="D105" s="47">
        <f>IF(A105&gt;Approx!O$22,0,(B105-C105)^2)</f>
        <v>1.8213921461848128E-3</v>
      </c>
      <c r="E105" s="23"/>
      <c r="F105" s="23"/>
      <c r="G105" s="23"/>
      <c r="H105" s="45"/>
      <c r="J105" s="46"/>
      <c r="K105" s="43"/>
      <c r="L105" s="43"/>
      <c r="M105" s="44"/>
      <c r="N105" s="23"/>
      <c r="O105" s="23"/>
      <c r="P105" s="23"/>
      <c r="Q105" s="45"/>
    </row>
    <row r="106" spans="1:17" x14ac:dyDescent="0.2">
      <c r="A106" s="46">
        <f t="shared" si="7"/>
        <v>8.3999999999995759E-2</v>
      </c>
      <c r="B106" s="43">
        <f t="shared" si="5"/>
        <v>1.0876288938088214</v>
      </c>
      <c r="C106" s="43">
        <f t="shared" si="6"/>
        <v>1.0304146453039906</v>
      </c>
      <c r="D106" s="47">
        <f>IF(A106&gt;Approx!O$22,0,(B106-C106)^2)</f>
        <v>3.2734702319725346E-3</v>
      </c>
      <c r="E106" s="23"/>
      <c r="F106" s="23"/>
      <c r="G106" s="23"/>
      <c r="H106" s="45"/>
      <c r="J106" s="46"/>
      <c r="K106" s="43"/>
      <c r="L106" s="43"/>
      <c r="M106" s="47"/>
      <c r="N106" s="23"/>
      <c r="O106" s="23"/>
      <c r="P106" s="23"/>
      <c r="Q106" s="45"/>
    </row>
    <row r="107" spans="1:17" x14ac:dyDescent="0.2">
      <c r="A107" s="46">
        <f t="shared" si="7"/>
        <v>0.10499999999999576</v>
      </c>
      <c r="B107" s="43">
        <f t="shared" si="5"/>
        <v>1.1107106103557005</v>
      </c>
      <c r="C107" s="43">
        <f t="shared" si="6"/>
        <v>1.038799036045873</v>
      </c>
      <c r="D107" s="47">
        <f>IF(A107&gt;Approx!O$22,0,(B107-C107)^2)</f>
        <v>5.1712745197178469E-3</v>
      </c>
      <c r="E107" s="23"/>
      <c r="F107" s="23"/>
      <c r="G107" s="23"/>
      <c r="H107" s="45"/>
      <c r="J107" s="46"/>
      <c r="K107" s="43"/>
      <c r="L107" s="43"/>
      <c r="M107" s="47"/>
      <c r="N107" s="23"/>
      <c r="O107" s="23"/>
      <c r="P107" s="23"/>
      <c r="Q107" s="45"/>
    </row>
    <row r="108" spans="1:17" x14ac:dyDescent="0.2">
      <c r="A108" s="46">
        <f t="shared" si="7"/>
        <v>0.12599999999999575</v>
      </c>
      <c r="B108" s="43">
        <f t="shared" si="5"/>
        <v>1.1342821682830202</v>
      </c>
      <c r="C108" s="43">
        <f t="shared" si="6"/>
        <v>1.0475092641979897</v>
      </c>
      <c r="D108" s="47">
        <f>IF(A108&gt;Approx!O$22,0,(B108-C108)^2)</f>
        <v>7.5295368833498974E-3</v>
      </c>
      <c r="E108" s="23"/>
      <c r="F108" s="23"/>
      <c r="G108" s="23"/>
      <c r="H108" s="45"/>
      <c r="J108" s="46"/>
      <c r="K108" s="43"/>
      <c r="L108" s="43"/>
      <c r="M108" s="47"/>
      <c r="N108" s="23"/>
      <c r="O108" s="23"/>
      <c r="P108" s="23"/>
      <c r="Q108" s="45"/>
    </row>
    <row r="109" spans="1:17" x14ac:dyDescent="0.2">
      <c r="A109" s="46">
        <f t="shared" si="7"/>
        <v>0.14699999999999575</v>
      </c>
      <c r="B109" s="43">
        <f t="shared" si="5"/>
        <v>1.1583539630298503</v>
      </c>
      <c r="C109" s="43">
        <f t="shared" si="6"/>
        <v>1.0565526974452049</v>
      </c>
      <c r="D109" s="47">
        <f>IF(A109&gt;Approx!O$22,0,(B109-C109)^2)</f>
        <v>1.0363497674635512E-2</v>
      </c>
      <c r="E109" s="23"/>
      <c r="F109" s="23"/>
      <c r="G109" s="23"/>
      <c r="H109" s="45"/>
      <c r="J109" s="46"/>
      <c r="K109" s="43"/>
      <c r="L109" s="43"/>
      <c r="M109" s="47"/>
      <c r="N109" s="23"/>
      <c r="O109" s="23"/>
      <c r="P109" s="23"/>
      <c r="Q109" s="45"/>
    </row>
    <row r="110" spans="1:17" x14ac:dyDescent="0.2">
      <c r="A110" s="46">
        <f t="shared" si="7"/>
        <v>0.16799999999999574</v>
      </c>
      <c r="B110" s="43">
        <f t="shared" si="5"/>
        <v>1.1829366106478059</v>
      </c>
      <c r="C110" s="43">
        <f t="shared" si="6"/>
        <v>1.0659370538493522</v>
      </c>
      <c r="D110" s="47">
        <f>IF(A110&gt;Approx!O$22,0,(B110-C110)^2)</f>
        <v>1.3688896291034579E-2</v>
      </c>
      <c r="E110" s="23"/>
      <c r="F110" s="23"/>
      <c r="G110" s="23"/>
      <c r="H110" s="45"/>
      <c r="J110" s="46"/>
      <c r="K110" s="43"/>
      <c r="L110" s="43"/>
      <c r="M110" s="47"/>
      <c r="N110" s="23"/>
      <c r="O110" s="23"/>
      <c r="P110" s="23"/>
      <c r="Q110" s="45"/>
    </row>
    <row r="111" spans="1:17" x14ac:dyDescent="0.2">
      <c r="A111" s="46">
        <f t="shared" si="7"/>
        <v>0.18899999999999573</v>
      </c>
      <c r="B111" s="43">
        <f t="shared" si="5"/>
        <v>1.2080409524828966</v>
      </c>
      <c r="C111" s="43">
        <f t="shared" si="6"/>
        <v>1.0756704083837976</v>
      </c>
      <c r="D111" s="47">
        <f>IF(A111&gt;Approx!O$22,0,(B111-C111)^2)</f>
        <v>1.7521960945091508E-2</v>
      </c>
      <c r="E111" s="23"/>
      <c r="F111" s="23"/>
      <c r="G111" s="23"/>
      <c r="H111" s="45"/>
      <c r="J111" s="46"/>
      <c r="K111" s="43"/>
      <c r="L111" s="43"/>
      <c r="M111" s="47"/>
      <c r="N111" s="23"/>
      <c r="O111" s="23"/>
      <c r="P111" s="23"/>
      <c r="Q111" s="45"/>
    </row>
    <row r="112" spans="1:17" x14ac:dyDescent="0.2">
      <c r="A112" s="46">
        <f t="shared" si="7"/>
        <v>0.20999999999999572</v>
      </c>
      <c r="B112" s="43">
        <f t="shared" si="5"/>
        <v>1.2336780599567381</v>
      </c>
      <c r="C112" s="43">
        <f t="shared" si="6"/>
        <v>1.0857611994679981</v>
      </c>
      <c r="D112" s="47">
        <f>IF(A112&gt;Approx!O$22,0,(B112-C112)^2)</f>
        <v>2.1879397616845365E-2</v>
      </c>
      <c r="E112" s="23"/>
      <c r="F112" s="23"/>
      <c r="G112" s="23"/>
      <c r="H112" s="45"/>
      <c r="J112" s="46"/>
      <c r="K112" s="43"/>
      <c r="L112" s="43"/>
      <c r="M112" s="47"/>
      <c r="N112" s="23"/>
      <c r="O112" s="23"/>
      <c r="P112" s="23"/>
      <c r="Q112" s="45"/>
    </row>
    <row r="113" spans="1:17" x14ac:dyDescent="0.2">
      <c r="A113" s="46">
        <f t="shared" si="7"/>
        <v>0.23099999999999571</v>
      </c>
      <c r="B113" s="43">
        <f t="shared" si="5"/>
        <v>1.2598592394492261</v>
      </c>
      <c r="C113" s="43">
        <f t="shared" si="6"/>
        <v>1.0962182355020667</v>
      </c>
      <c r="D113" s="47">
        <f>IF(A113&gt;Approx!O$22,0,(B113-C113)^2)</f>
        <v>2.6778378172834242E-2</v>
      </c>
      <c r="E113" s="23"/>
      <c r="F113" s="23"/>
      <c r="G113" s="23"/>
      <c r="H113" s="45"/>
      <c r="J113" s="46"/>
      <c r="K113" s="43"/>
      <c r="L113" s="43"/>
      <c r="M113" s="47"/>
      <c r="N113" s="23"/>
      <c r="O113" s="23"/>
      <c r="P113" s="23"/>
      <c r="Q113" s="45"/>
    </row>
    <row r="114" spans="1:17" x14ac:dyDescent="0.2">
      <c r="A114" s="46">
        <f t="shared" si="7"/>
        <v>0.25199999999999573</v>
      </c>
      <c r="B114" s="43">
        <f t="shared" si="5"/>
        <v>1.2865960372848351</v>
      </c>
      <c r="C114" s="43">
        <f t="shared" si="6"/>
        <v>1.1070507014013313</v>
      </c>
      <c r="D114" s="47">
        <f>IF(A114&gt;Approx!O$22,0,(B114-C114)^2)</f>
        <v>3.2236527637520176E-2</v>
      </c>
      <c r="E114" s="23"/>
      <c r="F114" s="23"/>
      <c r="G114" s="23"/>
      <c r="H114" s="45"/>
      <c r="J114" s="46"/>
      <c r="K114" s="43"/>
      <c r="L114" s="43"/>
      <c r="M114" s="47"/>
      <c r="N114" s="23"/>
      <c r="O114" s="23"/>
      <c r="P114" s="23"/>
      <c r="Q114" s="45"/>
    </row>
    <row r="115" spans="1:17" x14ac:dyDescent="0.2">
      <c r="A115" s="46">
        <f t="shared" si="7"/>
        <v>0.27299999999999575</v>
      </c>
      <c r="B115" s="43">
        <f t="shared" si="5"/>
        <v>1.3139002448247337</v>
      </c>
      <c r="C115" s="43">
        <f t="shared" si="6"/>
        <v>1.118268165130899</v>
      </c>
      <c r="D115" s="47">
        <f>IF(A115&gt;Approx!O$22,0,(B115-C115)^2)</f>
        <v>3.8271910605334879E-2</v>
      </c>
      <c r="E115" s="23"/>
      <c r="F115" s="23"/>
      <c r="G115" s="23"/>
      <c r="H115" s="45"/>
      <c r="J115" s="46"/>
      <c r="K115" s="43"/>
      <c r="L115" s="43"/>
      <c r="M115" s="47"/>
      <c r="N115" s="23"/>
      <c r="O115" s="23"/>
      <c r="P115" s="23"/>
      <c r="Q115" s="45"/>
    </row>
    <row r="116" spans="1:17" x14ac:dyDescent="0.2">
      <c r="A116" s="46">
        <f t="shared" si="7"/>
        <v>0.29399999999999576</v>
      </c>
      <c r="B116" s="43">
        <f t="shared" si="5"/>
        <v>1.3417839036669656</v>
      </c>
      <c r="C116" s="43">
        <f t="shared" si="6"/>
        <v>1.129880584240214</v>
      </c>
      <c r="D116" s="47">
        <f>IF(A116&gt;Approx!O$22,0,(B116-C116)^2)</f>
        <v>4.4903016784075954E-2</v>
      </c>
      <c r="E116" s="23"/>
      <c r="F116" s="23"/>
      <c r="G116" s="23"/>
      <c r="H116" s="45"/>
      <c r="J116" s="46"/>
      <c r="K116" s="43"/>
      <c r="L116" s="43"/>
      <c r="M116" s="47"/>
      <c r="N116" s="23"/>
      <c r="O116" s="23"/>
      <c r="P116" s="23"/>
      <c r="Q116" s="45"/>
    </row>
    <row r="117" spans="1:17" x14ac:dyDescent="0.2">
      <c r="A117" s="46">
        <f t="shared" si="7"/>
        <v>0.31499999999999578</v>
      </c>
      <c r="B117" s="43">
        <f t="shared" si="5"/>
        <v>1.3702593109569909</v>
      </c>
      <c r="C117" s="43">
        <f t="shared" si="6"/>
        <v>1.1418983123976225</v>
      </c>
      <c r="D117" s="47">
        <f>IF(A117&gt;Approx!O$22,0,(B117-C117)^2)</f>
        <v>5.2148745663031869E-2</v>
      </c>
      <c r="E117" s="23"/>
      <c r="F117" s="23"/>
      <c r="G117" s="23"/>
      <c r="H117" s="45"/>
      <c r="J117" s="46"/>
      <c r="K117" s="43"/>
      <c r="L117" s="43"/>
      <c r="M117" s="47"/>
      <c r="N117" s="23"/>
      <c r="O117" s="23"/>
      <c r="P117" s="23"/>
      <c r="Q117" s="45"/>
    </row>
    <row r="118" spans="1:17" x14ac:dyDescent="0.2">
      <c r="A118" s="46">
        <f t="shared" si="7"/>
        <v>0.3359999999999958</v>
      </c>
      <c r="B118" s="43">
        <f t="shared" si="5"/>
        <v>1.3993390248109245</v>
      </c>
      <c r="C118" s="43">
        <f t="shared" si="6"/>
        <v>1.154332105924933</v>
      </c>
      <c r="D118" s="47">
        <f>IF(A118&gt;Approx!O$22,0,(B118-C118)^2)</f>
        <v>6.0028390302006858E-2</v>
      </c>
      <c r="E118" s="23"/>
      <c r="F118" s="23"/>
      <c r="G118" s="23"/>
      <c r="H118" s="45"/>
      <c r="J118" s="46"/>
      <c r="K118" s="43"/>
      <c r="L118" s="43"/>
      <c r="M118" s="47"/>
      <c r="N118" s="23"/>
      <c r="O118" s="23"/>
      <c r="P118" s="23"/>
      <c r="Q118" s="45"/>
    </row>
    <row r="119" spans="1:17" x14ac:dyDescent="0.2">
      <c r="A119" s="46">
        <f t="shared" si="7"/>
        <v>0.35699999999999582</v>
      </c>
      <c r="B119" s="43">
        <f t="shared" si="5"/>
        <v>1.429035869853871</v>
      </c>
      <c r="C119" s="43">
        <f t="shared" si="6"/>
        <v>1.167193130331978</v>
      </c>
      <c r="D119" s="47">
        <f>IF(A119&gt;Approx!O$22,0,(B119-C119)^2)</f>
        <v>6.8561620240329885E-2</v>
      </c>
      <c r="E119" s="23"/>
      <c r="F119" s="23"/>
      <c r="G119" s="23"/>
      <c r="H119" s="45"/>
      <c r="J119" s="46"/>
      <c r="K119" s="43"/>
      <c r="L119" s="43"/>
      <c r="M119" s="47"/>
      <c r="N119" s="23"/>
      <c r="O119" s="23"/>
      <c r="P119" s="23"/>
      <c r="Q119" s="45"/>
    </row>
    <row r="120" spans="1:17" x14ac:dyDescent="0.2">
      <c r="A120" s="46">
        <f t="shared" si="7"/>
        <v>0.37799999999999584</v>
      </c>
      <c r="B120" s="43">
        <f t="shared" si="5"/>
        <v>1.4593629428757906</v>
      </c>
      <c r="C120" s="43">
        <f t="shared" si="6"/>
        <v>1.1804929668511757</v>
      </c>
      <c r="D120" s="47">
        <f>IF(A120&gt;Approx!O$22,0,(B120-C120)^2)</f>
        <v>7.7768463527969317E-2</v>
      </c>
      <c r="E120" s="23"/>
      <c r="F120" s="23"/>
      <c r="G120" s="23"/>
      <c r="H120" s="45"/>
      <c r="J120" s="46"/>
      <c r="K120" s="43"/>
      <c r="L120" s="43"/>
      <c r="M120" s="47"/>
      <c r="N120" s="23"/>
      <c r="O120" s="23"/>
      <c r="P120" s="23"/>
      <c r="Q120" s="45"/>
    </row>
    <row r="121" spans="1:17" x14ac:dyDescent="0.2">
      <c r="A121" s="46">
        <f t="shared" si="7"/>
        <v>0.39899999999999586</v>
      </c>
      <c r="B121" s="43">
        <f t="shared" si="5"/>
        <v>1.4903336186073963</v>
      </c>
      <c r="C121" s="43">
        <f t="shared" si="6"/>
        <v>1.1942436189720906</v>
      </c>
      <c r="D121" s="47">
        <f>IF(A121&gt;Approx!O$22,0,(B121-C121)^2)</f>
        <v>8.766928788403533E-2</v>
      </c>
      <c r="E121" s="23"/>
      <c r="F121" s="23"/>
      <c r="G121" s="23"/>
      <c r="H121" s="45"/>
      <c r="J121" s="46"/>
      <c r="K121" s="43"/>
      <c r="L121" s="43"/>
      <c r="M121" s="47"/>
      <c r="N121" s="23"/>
      <c r="O121" s="23"/>
      <c r="P121" s="23"/>
      <c r="Q121" s="45"/>
    </row>
    <row r="122" spans="1:17" x14ac:dyDescent="0.2">
      <c r="A122" s="46">
        <f t="shared" si="7"/>
        <v>0.41999999999999588</v>
      </c>
      <c r="B122" s="43">
        <f t="shared" si="5"/>
        <v>1.5219615556186274</v>
      </c>
      <c r="C122" s="43">
        <f t="shared" si="6"/>
        <v>1.2084575189759972</v>
      </c>
      <c r="D122" s="47">
        <f>IF(A122&gt;Approx!O$22,0,(B122-C122)^2)</f>
        <v>9.8284780991223661E-2</v>
      </c>
      <c r="E122" s="23"/>
      <c r="F122" s="23"/>
      <c r="G122" s="23"/>
      <c r="H122" s="45"/>
      <c r="J122" s="46"/>
      <c r="K122" s="43"/>
      <c r="L122" s="43"/>
      <c r="M122" s="47"/>
      <c r="N122" s="23"/>
      <c r="O122" s="23"/>
      <c r="P122" s="23"/>
      <c r="Q122" s="45"/>
    </row>
    <row r="123" spans="1:17" x14ac:dyDescent="0.2">
      <c r="A123" s="46">
        <f t="shared" si="7"/>
        <v>0.4409999999999959</v>
      </c>
      <c r="B123" s="43">
        <f t="shared" si="5"/>
        <v>1.5542607023422994</v>
      </c>
      <c r="C123" s="43">
        <f t="shared" si="6"/>
        <v>1.2231475344704399</v>
      </c>
      <c r="D123" s="47">
        <f>IF(A123&gt;Approx!O$22,0,(B123-C123)^2)</f>
        <v>0.10963592993813823</v>
      </c>
      <c r="E123" s="23"/>
      <c r="F123" s="23"/>
      <c r="G123" s="23"/>
      <c r="H123" s="45"/>
      <c r="J123" s="46"/>
      <c r="K123" s="43"/>
      <c r="L123" s="43"/>
      <c r="M123" s="47"/>
      <c r="N123" s="23"/>
      <c r="O123" s="23"/>
      <c r="P123" s="23"/>
      <c r="Q123" s="45"/>
    </row>
    <row r="124" spans="1:17" x14ac:dyDescent="0.2">
      <c r="A124" s="46">
        <f t="shared" si="7"/>
        <v>0.46199999999999591</v>
      </c>
      <c r="B124" s="43">
        <f t="shared" si="5"/>
        <v>1.5872453032255893</v>
      </c>
      <c r="C124" s="43">
        <f t="shared" si="6"/>
        <v>1.2383269749237944</v>
      </c>
      <c r="D124" s="47">
        <f>IF(A124&gt;Approx!O$22,0,(B124-C124)^2)</f>
        <v>0.12174399982491914</v>
      </c>
      <c r="E124" s="23"/>
      <c r="F124" s="23"/>
      <c r="G124" s="23"/>
      <c r="H124" s="45"/>
      <c r="J124" s="46"/>
      <c r="K124" s="43"/>
      <c r="L124" s="43"/>
      <c r="M124" s="47"/>
      <c r="N124" s="23"/>
      <c r="O124" s="23"/>
      <c r="P124" s="23"/>
      <c r="Q124" s="45"/>
    </row>
    <row r="125" spans="1:17" x14ac:dyDescent="0.2">
      <c r="A125" s="46">
        <f t="shared" si="7"/>
        <v>0.48299999999999593</v>
      </c>
      <c r="B125" s="43">
        <f t="shared" si="5"/>
        <v>1.6209299050120676</v>
      </c>
      <c r="C125" s="43">
        <f t="shared" si="6"/>
        <v>1.254009598199832</v>
      </c>
      <c r="D125" s="47">
        <f>IF(A125&gt;Approx!O$22,0,(B125-C125)^2)</f>
        <v>0.13463051155118505</v>
      </c>
      <c r="E125" s="23"/>
      <c r="F125" s="23"/>
      <c r="G125" s="23"/>
      <c r="H125" s="45"/>
      <c r="J125" s="46"/>
      <c r="K125" s="43"/>
      <c r="L125" s="43"/>
      <c r="M125" s="47"/>
      <c r="N125" s="23"/>
      <c r="O125" s="23"/>
      <c r="P125" s="23"/>
      <c r="Q125" s="45"/>
    </row>
    <row r="126" spans="1:17" x14ac:dyDescent="0.2">
      <c r="A126" s="46">
        <f t="shared" si="7"/>
        <v>0.5039999999999959</v>
      </c>
      <c r="B126" s="43">
        <f t="shared" si="5"/>
        <v>1.655329363157048</v>
      </c>
      <c r="C126" s="43">
        <f t="shared" si="6"/>
        <v>1.270209617092277</v>
      </c>
      <c r="D126" s="47">
        <f>IF(A126&gt;Approx!O$22,0,(B126-C126)^2)</f>
        <v>0.14831721880899373</v>
      </c>
      <c r="E126" s="23"/>
      <c r="F126" s="23"/>
      <c r="G126" s="23"/>
      <c r="H126" s="45"/>
      <c r="J126" s="46"/>
      <c r="K126" s="43"/>
      <c r="L126" s="43"/>
      <c r="M126" s="47"/>
      <c r="N126" s="23"/>
      <c r="O126" s="23"/>
      <c r="P126" s="23"/>
      <c r="Q126" s="45"/>
    </row>
    <row r="127" spans="1:17" x14ac:dyDescent="0.2">
      <c r="A127" s="46">
        <f t="shared" si="7"/>
        <v>0.52499999999999591</v>
      </c>
      <c r="B127" s="43">
        <f t="shared" si="5"/>
        <v>1.6904588483790846</v>
      </c>
      <c r="C127" s="43">
        <f t="shared" si="6"/>
        <v>1.2869417058593717</v>
      </c>
      <c r="D127" s="47">
        <f>IF(A127&gt;Approx!O$22,0,(B127-C127)^2)</f>
        <v>0.16282608430727424</v>
      </c>
      <c r="E127" s="23"/>
      <c r="F127" s="23"/>
      <c r="G127" s="23"/>
      <c r="H127" s="45"/>
      <c r="J127" s="46"/>
      <c r="K127" s="43"/>
      <c r="L127" s="43"/>
      <c r="M127" s="47"/>
      <c r="N127" s="23"/>
      <c r="O127" s="23"/>
      <c r="P127" s="23"/>
      <c r="Q127" s="45"/>
    </row>
    <row r="128" spans="1:17" x14ac:dyDescent="0.2">
      <c r="A128" s="46">
        <f t="shared" si="7"/>
        <v>0.54599999999999593</v>
      </c>
      <c r="B128" s="43">
        <f t="shared" si="5"/>
        <v>1.7263338533505026</v>
      </c>
      <c r="C128" s="43">
        <f t="shared" si="6"/>
        <v>1.3042210067584361</v>
      </c>
      <c r="D128" s="47">
        <f>IF(A128&gt;Approx!O$22,0,(B128-C128)^2)</f>
        <v>0.17817925525805747</v>
      </c>
      <c r="E128" s="23"/>
      <c r="F128" s="23"/>
      <c r="G128" s="23"/>
      <c r="H128" s="45"/>
      <c r="J128" s="46"/>
      <c r="K128" s="43"/>
      <c r="L128" s="43"/>
      <c r="M128" s="47"/>
      <c r="N128" s="23"/>
      <c r="O128" s="23"/>
      <c r="P128" s="23"/>
      <c r="Q128" s="45"/>
    </row>
    <row r="129" spans="1:17" x14ac:dyDescent="0.2">
      <c r="A129" s="46">
        <f t="shared" si="7"/>
        <v>0.56699999999999595</v>
      </c>
      <c r="B129" s="43">
        <f t="shared" si="5"/>
        <v>1.762970199529921</v>
      </c>
      <c r="C129" s="43">
        <f t="shared" si="6"/>
        <v>1.3220631365804314</v>
      </c>
      <c r="D129" s="47">
        <f>IF(A129&gt;Approx!O$22,0,(B129-C129)^2)</f>
        <v>0.19439903815874515</v>
      </c>
      <c r="E129" s="23"/>
      <c r="F129" s="23"/>
      <c r="G129" s="23"/>
      <c r="H129" s="45"/>
      <c r="J129" s="46"/>
      <c r="K129" s="43"/>
      <c r="L129" s="43"/>
      <c r="M129" s="47"/>
      <c r="N129" s="23"/>
      <c r="O129" s="23"/>
      <c r="P129" s="23"/>
      <c r="Q129" s="45"/>
    </row>
    <row r="130" spans="1:17" x14ac:dyDescent="0.2">
      <c r="A130" s="46">
        <f t="shared" si="7"/>
        <v>0.58799999999999597</v>
      </c>
      <c r="B130" s="43">
        <f t="shared" si="5"/>
        <v>1.8003840441397692</v>
      </c>
      <c r="C130" s="43">
        <f t="shared" si="6"/>
        <v>1.3404841931845188</v>
      </c>
      <c r="D130" s="47">
        <f>IF(A130&gt;Approx!O$22,0,(B130-C130)^2)</f>
        <v>0.21150787290866147</v>
      </c>
      <c r="E130" s="23"/>
      <c r="F130" s="23"/>
      <c r="G130" s="23"/>
      <c r="H130" s="45"/>
      <c r="J130" s="46"/>
      <c r="K130" s="43"/>
      <c r="L130" s="43"/>
      <c r="M130" s="47"/>
      <c r="N130" s="23"/>
      <c r="O130" s="23"/>
      <c r="P130" s="23"/>
      <c r="Q130" s="45"/>
    </row>
    <row r="131" spans="1:17" x14ac:dyDescent="0.2">
      <c r="A131" s="46">
        <f t="shared" ref="A131:A162" si="8">A130+(xMax-xMin)/200</f>
        <v>0.60899999999999599</v>
      </c>
      <c r="B131" s="43">
        <f t="shared" ref="B131:B194" si="9">EXP(A131)</f>
        <v>1.8385918872918858</v>
      </c>
      <c r="C131" s="43">
        <f t="shared" ref="C131:C194" si="10">1+H$3*A131+H$4*A131^2+H$5*A131^3+H$6*A131^4+H$7*A131^5+H$8*A131^6</f>
        <v>1.3595007620326238</v>
      </c>
      <c r="D131" s="47">
        <f>IF(A131&gt;Approx!O$22,0,(B131-C131)^2)</f>
        <v>0.22952830630218587</v>
      </c>
      <c r="E131" s="23"/>
      <c r="F131" s="23"/>
      <c r="G131" s="23"/>
      <c r="H131" s="45"/>
      <c r="J131" s="46"/>
      <c r="K131" s="43"/>
      <c r="L131" s="43"/>
      <c r="M131" s="47"/>
      <c r="N131" s="23"/>
      <c r="O131" s="23"/>
      <c r="P131" s="23"/>
      <c r="Q131" s="45"/>
    </row>
    <row r="132" spans="1:17" x14ac:dyDescent="0.2">
      <c r="A132" s="46">
        <f t="shared" si="8"/>
        <v>0.62999999999999601</v>
      </c>
      <c r="B132" s="43">
        <f t="shared" si="9"/>
        <v>1.8776105792643356</v>
      </c>
      <c r="C132" s="43">
        <f t="shared" si="10"/>
        <v>1.3791299227239961</v>
      </c>
      <c r="D132" s="47">
        <f>IF(A132&gt;Approx!O$22,0,(B132-C132)^2)</f>
        <v>0.24848296494488786</v>
      </c>
      <c r="E132" s="23"/>
      <c r="F132" s="23"/>
      <c r="G132" s="23"/>
      <c r="H132" s="45"/>
      <c r="J132" s="46"/>
      <c r="K132" s="43"/>
      <c r="L132" s="43"/>
      <c r="M132" s="47"/>
      <c r="N132" s="23"/>
      <c r="O132" s="23"/>
      <c r="P132" s="23"/>
      <c r="Q132" s="45"/>
    </row>
    <row r="133" spans="1:17" x14ac:dyDescent="0.2">
      <c r="A133" s="46">
        <f t="shared" si="8"/>
        <v>0.65099999999999603</v>
      </c>
      <c r="B133" s="43">
        <f t="shared" si="9"/>
        <v>1.9174573279326534</v>
      </c>
      <c r="C133" s="43">
        <f t="shared" si="10"/>
        <v>1.3993892555297729</v>
      </c>
      <c r="D133" s="47">
        <f>IF(A133&gt;Approx!O$22,0,(B133-C133)^2)</f>
        <v>0.26839452764323629</v>
      </c>
      <c r="E133" s="23"/>
      <c r="F133" s="23"/>
      <c r="G133" s="23"/>
      <c r="H133" s="45"/>
      <c r="J133" s="46"/>
      <c r="K133" s="43"/>
      <c r="L133" s="43"/>
      <c r="M133" s="47"/>
      <c r="N133" s="23"/>
      <c r="O133" s="23"/>
      <c r="P133" s="23"/>
      <c r="Q133" s="45"/>
    </row>
    <row r="134" spans="1:17" x14ac:dyDescent="0.2">
      <c r="A134" s="46">
        <f t="shared" si="8"/>
        <v>0.67199999999999604</v>
      </c>
      <c r="B134" s="43">
        <f t="shared" si="9"/>
        <v>1.958149706358798</v>
      </c>
      <c r="C134" s="43">
        <f t="shared" si="10"/>
        <v>1.4202968479275377</v>
      </c>
      <c r="D134" s="47">
        <f>IF(A134&gt;Approx!O$22,0,(B134-C134)^2)</f>
        <v>0.28928569732267734</v>
      </c>
      <c r="E134" s="23"/>
      <c r="F134" s="23"/>
      <c r="G134" s="23"/>
      <c r="H134" s="45"/>
      <c r="J134" s="46"/>
      <c r="K134" s="43"/>
      <c r="L134" s="43"/>
      <c r="M134" s="47"/>
      <c r="N134" s="23"/>
      <c r="O134" s="23"/>
      <c r="P134" s="23"/>
      <c r="Q134" s="45"/>
    </row>
    <row r="135" spans="1:17" x14ac:dyDescent="0.2">
      <c r="A135" s="46">
        <f t="shared" si="8"/>
        <v>0.69299999999999606</v>
      </c>
      <c r="B135" s="43">
        <f t="shared" si="9"/>
        <v>1.9997056605411561</v>
      </c>
      <c r="C135" s="43">
        <f t="shared" si="10"/>
        <v>1.4418713011358855</v>
      </c>
      <c r="D135" s="47">
        <f>IF(A135&gt;Approx!O$22,0,(B135-C135)^2)</f>
        <v>0.31117917253308863</v>
      </c>
      <c r="E135" s="23"/>
      <c r="F135" s="23"/>
      <c r="G135" s="23"/>
      <c r="H135" s="45"/>
      <c r="J135" s="46"/>
      <c r="K135" s="43"/>
      <c r="L135" s="43"/>
      <c r="M135" s="47"/>
      <c r="N135" s="23"/>
      <c r="O135" s="23"/>
      <c r="P135" s="23"/>
      <c r="Q135" s="45"/>
    </row>
    <row r="136" spans="1:17" x14ac:dyDescent="0.2">
      <c r="A136" s="46">
        <f t="shared" si="8"/>
        <v>0.71399999999999608</v>
      </c>
      <c r="B136" s="43">
        <f t="shared" si="9"/>
        <v>2.042143517329019</v>
      </c>
      <c r="C136" s="43">
        <f t="shared" si="10"/>
        <v>1.4641317366489801</v>
      </c>
      <c r="D136" s="47">
        <f>IF(A136&gt;Approx!O$22,0,(B136-C136)^2)</f>
        <v>0.33409761860490939</v>
      </c>
      <c r="E136" s="23"/>
      <c r="F136" s="23"/>
      <c r="G136" s="23"/>
      <c r="H136" s="45"/>
      <c r="J136" s="46"/>
      <c r="K136" s="43"/>
      <c r="L136" s="43"/>
      <c r="M136" s="47"/>
      <c r="N136" s="23"/>
      <c r="O136" s="23"/>
      <c r="P136" s="23"/>
      <c r="Q136" s="45"/>
    </row>
    <row r="137" spans="1:17" x14ac:dyDescent="0.2">
      <c r="A137" s="46">
        <f t="shared" si="8"/>
        <v>0.7349999999999961</v>
      </c>
      <c r="B137" s="43">
        <f t="shared" si="9"/>
        <v>2.0854819925050196</v>
      </c>
      <c r="C137" s="43">
        <f t="shared" si="10"/>
        <v>1.487097802771121</v>
      </c>
      <c r="D137" s="47">
        <f>IF(A137&gt;Approx!O$22,0,(B137-C137)^2)</f>
        <v>0.35806363852349438</v>
      </c>
      <c r="E137" s="23"/>
      <c r="F137" s="23"/>
      <c r="G137" s="23"/>
      <c r="H137" s="45"/>
      <c r="J137" s="46"/>
      <c r="K137" s="43"/>
      <c r="L137" s="43"/>
      <c r="M137" s="47"/>
      <c r="N137" s="23"/>
      <c r="O137" s="23"/>
      <c r="P137" s="23"/>
      <c r="Q137" s="45"/>
    </row>
    <row r="138" spans="1:17" x14ac:dyDescent="0.2">
      <c r="A138" s="46">
        <f t="shared" si="8"/>
        <v>0.75599999999999612</v>
      </c>
      <c r="B138" s="43">
        <f t="shared" si="9"/>
        <v>2.1297401990390976</v>
      </c>
      <c r="C138" s="43">
        <f t="shared" si="10"/>
        <v>1.5107896811512991</v>
      </c>
      <c r="D138" s="47">
        <f>IF(A138&gt;Approx!O$22,0,(B138-C138)^2)</f>
        <v>0.38309974359357402</v>
      </c>
      <c r="E138" s="23"/>
      <c r="F138" s="23"/>
      <c r="G138" s="23"/>
      <c r="H138" s="45"/>
      <c r="J138" s="46"/>
      <c r="K138" s="43"/>
      <c r="L138" s="43"/>
      <c r="M138" s="47"/>
      <c r="N138" s="23"/>
      <c r="O138" s="23"/>
      <c r="P138" s="23"/>
      <c r="Q138" s="45"/>
    </row>
    <row r="139" spans="1:17" x14ac:dyDescent="0.2">
      <c r="A139" s="46">
        <f t="shared" si="8"/>
        <v>0.77699999999999614</v>
      </c>
      <c r="B139" s="43">
        <f t="shared" si="9"/>
        <v>2.1749376555176259</v>
      </c>
      <c r="C139" s="43">
        <f t="shared" si="10"/>
        <v>1.535228093317764</v>
      </c>
      <c r="D139" s="47">
        <f>IF(A139&gt;Approx!O$22,0,(B139-C139)^2)</f>
        <v>0.40922832396993891</v>
      </c>
      <c r="E139" s="23"/>
      <c r="F139" s="23"/>
      <c r="G139" s="23"/>
      <c r="H139" s="45"/>
      <c r="J139" s="46"/>
      <c r="K139" s="43"/>
      <c r="L139" s="43"/>
      <c r="M139" s="47"/>
      <c r="N139" s="23"/>
      <c r="O139" s="23"/>
      <c r="P139" s="23"/>
      <c r="Q139" s="45"/>
    </row>
    <row r="140" spans="1:17" x14ac:dyDescent="0.2">
      <c r="A140" s="46">
        <f t="shared" si="8"/>
        <v>0.79799999999999616</v>
      </c>
      <c r="B140" s="43">
        <f t="shared" si="9"/>
        <v>2.2210942947514263</v>
      </c>
      <c r="C140" s="43">
        <f t="shared" si="10"/>
        <v>1.5604343072125815</v>
      </c>
      <c r="D140" s="47">
        <f>IF(A140&gt;Approx!O$22,0,(B140-C140)^2)</f>
        <v>0.43647161913482657</v>
      </c>
      <c r="E140" s="23"/>
      <c r="F140" s="23"/>
      <c r="G140" s="23"/>
      <c r="H140" s="45"/>
      <c r="J140" s="46"/>
      <c r="K140" s="43"/>
      <c r="L140" s="43"/>
      <c r="M140" s="47"/>
      <c r="N140" s="23"/>
      <c r="O140" s="23"/>
      <c r="P140" s="23"/>
      <c r="Q140" s="45"/>
    </row>
    <row r="141" spans="1:17" x14ac:dyDescent="0.2">
      <c r="A141" s="46">
        <f t="shared" si="8"/>
        <v>0.81899999999999618</v>
      </c>
      <c r="B141" s="43">
        <f t="shared" si="9"/>
        <v>2.2682304725664615</v>
      </c>
      <c r="C141" s="43">
        <f t="shared" si="10"/>
        <v>1.5864301437261967</v>
      </c>
      <c r="D141" s="47">
        <f>IF(A141&gt;Approx!O$22,0,(B141-C141)^2)</f>
        <v>0.46485168840669316</v>
      </c>
      <c r="E141" s="23"/>
      <c r="F141" s="23"/>
      <c r="G141" s="23"/>
      <c r="H141" s="45"/>
      <c r="J141" s="46"/>
      <c r="K141" s="43"/>
      <c r="L141" s="43"/>
      <c r="M141" s="47"/>
      <c r="N141" s="23"/>
      <c r="O141" s="23"/>
      <c r="P141" s="23"/>
      <c r="Q141" s="45"/>
    </row>
    <row r="142" spans="1:17" x14ac:dyDescent="0.2">
      <c r="A142" s="46">
        <f t="shared" si="8"/>
        <v>0.83999999999999619</v>
      </c>
      <c r="B142" s="43">
        <f t="shared" si="9"/>
        <v>2.3163669767810831</v>
      </c>
      <c r="C142" s="43">
        <f t="shared" si="10"/>
        <v>1.613237983231995</v>
      </c>
      <c r="D142" s="47">
        <f>IF(A142&gt;Approx!O$22,0,(B142-C142)^2)</f>
        <v>0.49439038156935355</v>
      </c>
      <c r="E142" s="23"/>
      <c r="F142" s="23"/>
      <c r="G142" s="23"/>
      <c r="H142" s="45"/>
      <c r="J142" s="46"/>
      <c r="K142" s="43"/>
      <c r="L142" s="43"/>
      <c r="M142" s="47"/>
      <c r="N142" s="23"/>
      <c r="O142" s="23"/>
      <c r="P142" s="23"/>
      <c r="Q142" s="45"/>
    </row>
    <row r="143" spans="1:17" x14ac:dyDescent="0.2">
      <c r="A143" s="46">
        <f t="shared" si="8"/>
        <v>0.86099999999999621</v>
      </c>
      <c r="B143" s="43">
        <f t="shared" si="9"/>
        <v>2.3655250363737972</v>
      </c>
      <c r="C143" s="43">
        <f t="shared" si="10"/>
        <v>1.6408807721208654</v>
      </c>
      <c r="D143" s="47">
        <f>IF(A143&gt;Approx!O$22,0,(B143-C143)^2)</f>
        <v>0.52510930971467285</v>
      </c>
      <c r="E143" s="23"/>
      <c r="F143" s="23"/>
      <c r="G143" s="23"/>
      <c r="H143" s="45"/>
      <c r="J143" s="46"/>
      <c r="K143" s="43"/>
      <c r="L143" s="43"/>
      <c r="M143" s="47"/>
      <c r="N143" s="23"/>
      <c r="O143" s="23"/>
      <c r="P143" s="23"/>
      <c r="Q143" s="45"/>
    </row>
    <row r="144" spans="1:17" x14ac:dyDescent="0.2">
      <c r="A144" s="46">
        <f t="shared" si="8"/>
        <v>0.88199999999999623</v>
      </c>
      <c r="B144" s="43">
        <f t="shared" si="9"/>
        <v>2.415726330845589</v>
      </c>
      <c r="C144" s="43">
        <f t="shared" si="10"/>
        <v>1.6693820293357604</v>
      </c>
      <c r="D144" s="47">
        <f>IF(A144&gt;Approx!O$22,0,(B144-C144)^2)</f>
        <v>0.55702981639619387</v>
      </c>
      <c r="E144" s="23"/>
      <c r="F144" s="23"/>
      <c r="G144" s="23"/>
      <c r="H144" s="45"/>
      <c r="J144" s="46"/>
      <c r="K144" s="43"/>
      <c r="L144" s="43"/>
      <c r="M144" s="47"/>
      <c r="N144" s="23"/>
      <c r="O144" s="23"/>
      <c r="P144" s="23"/>
      <c r="Q144" s="45"/>
    </row>
    <row r="145" spans="1:17" x14ac:dyDescent="0.2">
      <c r="A145" s="46">
        <f t="shared" si="8"/>
        <v>0.90299999999999625</v>
      </c>
      <c r="B145" s="43">
        <f t="shared" si="9"/>
        <v>2.4669929997809317</v>
      </c>
      <c r="C145" s="43">
        <f t="shared" si="10"/>
        <v>1.6987658529062581</v>
      </c>
      <c r="D145" s="47">
        <f>IF(A145&gt;Approx!O$22,0,(B145-C145)^2)</f>
        <v>0.59017294919520125</v>
      </c>
      <c r="E145" s="23"/>
      <c r="F145" s="23"/>
      <c r="G145" s="23"/>
      <c r="H145" s="45"/>
      <c r="J145" s="46"/>
      <c r="K145" s="43"/>
      <c r="L145" s="43"/>
      <c r="M145" s="47"/>
      <c r="N145" s="23"/>
      <c r="O145" s="23"/>
      <c r="P145" s="23"/>
      <c r="Q145" s="45"/>
    </row>
    <row r="146" spans="1:17" x14ac:dyDescent="0.2">
      <c r="A146" s="46">
        <f t="shared" si="8"/>
        <v>0.92399999999999627</v>
      </c>
      <c r="B146" s="43">
        <f t="shared" si="9"/>
        <v>2.5193476526117045</v>
      </c>
      <c r="C146" s="43">
        <f t="shared" si="10"/>
        <v>1.7290569264831228</v>
      </c>
      <c r="D146" s="47">
        <f>IF(A146&gt;Approx!O$22,0,(B146-C146)^2)</f>
        <v>0.62455943180484086</v>
      </c>
      <c r="E146" s="23"/>
      <c r="F146" s="23"/>
      <c r="G146" s="23"/>
      <c r="H146" s="45"/>
      <c r="J146" s="46"/>
      <c r="K146" s="43"/>
      <c r="L146" s="43"/>
      <c r="M146" s="47"/>
      <c r="N146" s="23"/>
      <c r="O146" s="23"/>
      <c r="P146" s="23"/>
      <c r="Q146" s="45"/>
    </row>
    <row r="147" spans="1:17" x14ac:dyDescent="0.2">
      <c r="A147" s="46">
        <f t="shared" si="8"/>
        <v>0.94499999999999629</v>
      </c>
      <c r="B147" s="43">
        <f t="shared" si="9"/>
        <v>2.5728133785883167</v>
      </c>
      <c r="C147" s="43">
        <f t="shared" si="10"/>
        <v>1.7602805258728691</v>
      </c>
      <c r="D147" s="47">
        <f>IF(A147&gt;Approx!O$22,0,(B147-C147)^2)</f>
        <v>0.66020963674190325</v>
      </c>
      <c r="E147" s="23"/>
      <c r="F147" s="23"/>
      <c r="G147" s="23"/>
      <c r="H147" s="45"/>
      <c r="J147" s="46"/>
      <c r="K147" s="43"/>
      <c r="L147" s="43"/>
      <c r="M147" s="47"/>
      <c r="N147" s="23"/>
      <c r="O147" s="23"/>
      <c r="P147" s="23"/>
      <c r="Q147" s="45"/>
    </row>
    <row r="148" spans="1:17" x14ac:dyDescent="0.2">
      <c r="A148" s="46">
        <f t="shared" si="8"/>
        <v>0.96599999999999631</v>
      </c>
      <c r="B148" s="43">
        <f t="shared" si="9"/>
        <v>2.6274137569624423</v>
      </c>
      <c r="C148" s="43">
        <f t="shared" si="10"/>
        <v>1.7924625255723221</v>
      </c>
      <c r="D148" s="47">
        <f>IF(A148&gt;Approx!O$22,0,(B148-C148)^2)</f>
        <v>0.69714355879987799</v>
      </c>
      <c r="E148" s="23"/>
      <c r="F148" s="23"/>
      <c r="G148" s="23"/>
      <c r="H148" s="45"/>
      <c r="J148" s="46"/>
      <c r="K148" s="43"/>
      <c r="L148" s="43"/>
      <c r="M148" s="47"/>
      <c r="N148" s="23"/>
      <c r="O148" s="23"/>
      <c r="P148" s="23"/>
      <c r="Q148" s="45"/>
    </row>
    <row r="149" spans="1:17" x14ac:dyDescent="0.2">
      <c r="A149" s="46">
        <f t="shared" si="8"/>
        <v>0.98699999999999632</v>
      </c>
      <c r="B149" s="43">
        <f t="shared" si="9"/>
        <v>2.6831728673858524</v>
      </c>
      <c r="C149" s="43">
        <f t="shared" si="10"/>
        <v>1.8256294053031767</v>
      </c>
      <c r="D149" s="47">
        <f>IF(A149&gt;Approx!O$22,0,(B149-C149)^2)</f>
        <v>0.73538078936074136</v>
      </c>
      <c r="E149" s="23"/>
      <c r="F149" s="23"/>
      <c r="G149" s="23"/>
      <c r="H149" s="45"/>
      <c r="J149" s="46"/>
      <c r="K149" s="43"/>
      <c r="L149" s="43"/>
      <c r="M149" s="47"/>
      <c r="N149" s="23"/>
      <c r="O149" s="23"/>
      <c r="P149" s="23"/>
      <c r="Q149" s="45"/>
    </row>
    <row r="150" spans="1:17" x14ac:dyDescent="0.2">
      <c r="A150" s="46">
        <f t="shared" si="8"/>
        <v>1.0079999999999962</v>
      </c>
      <c r="B150" s="43">
        <f t="shared" si="9"/>
        <v>2.7401153005299306</v>
      </c>
      <c r="C150" s="43">
        <f t="shared" si="10"/>
        <v>1.8598082565465639</v>
      </c>
      <c r="D150" s="47">
        <f>IF(A150&gt;Approx!O$22,0,(B150-C150)^2)</f>
        <v>0.77494049168673307</v>
      </c>
      <c r="E150" s="23"/>
      <c r="F150" s="23"/>
      <c r="G150" s="23"/>
      <c r="H150" s="45"/>
      <c r="J150" s="46"/>
      <c r="K150" s="43"/>
      <c r="L150" s="43"/>
      <c r="M150" s="47"/>
      <c r="N150" s="23"/>
      <c r="O150" s="23"/>
      <c r="P150" s="23"/>
      <c r="Q150" s="45"/>
    </row>
    <row r="151" spans="1:17" x14ac:dyDescent="0.2">
      <c r="A151" s="46">
        <f t="shared" si="8"/>
        <v>1.0289999999999961</v>
      </c>
      <c r="B151" s="43">
        <f t="shared" si="9"/>
        <v>2.7982661689305588</v>
      </c>
      <c r="C151" s="43">
        <f t="shared" si="10"/>
        <v>1.8950267890776087</v>
      </c>
      <c r="D151" s="47">
        <f>IF(A151&gt;Approx!O$22,0,(B151-C151)^2)</f>
        <v>0.8158413773171419</v>
      </c>
      <c r="E151" s="23"/>
      <c r="F151" s="23"/>
      <c r="G151" s="23"/>
      <c r="H151" s="45"/>
      <c r="J151" s="46"/>
      <c r="K151" s="43"/>
      <c r="L151" s="43"/>
      <c r="M151" s="47"/>
      <c r="N151" s="23"/>
      <c r="O151" s="23"/>
      <c r="P151" s="23"/>
      <c r="Q151" s="45"/>
    </row>
    <row r="152" spans="1:17" x14ac:dyDescent="0.2">
      <c r="A152" s="46">
        <f t="shared" si="8"/>
        <v>1.049999999999996</v>
      </c>
      <c r="B152" s="43">
        <f t="shared" si="9"/>
        <v>2.8576511180631523</v>
      </c>
      <c r="C152" s="43">
        <f t="shared" si="10"/>
        <v>1.9313133374999929</v>
      </c>
      <c r="D152" s="47">
        <f>IF(A152&gt;Approx!O$22,0,(B152-C152)^2)</f>
        <v>0.85810168369868012</v>
      </c>
      <c r="E152" s="23"/>
      <c r="F152" s="23"/>
      <c r="G152" s="23"/>
      <c r="H152" s="45"/>
      <c r="J152" s="46"/>
      <c r="K152" s="43"/>
      <c r="L152" s="43"/>
      <c r="M152" s="47"/>
      <c r="N152" s="23"/>
      <c r="O152" s="23"/>
      <c r="P152" s="23"/>
      <c r="Q152" s="45"/>
    </row>
    <row r="153" spans="1:17" x14ac:dyDescent="0.2">
      <c r="A153" s="46">
        <f t="shared" si="8"/>
        <v>1.070999999999996</v>
      </c>
      <c r="B153" s="43">
        <f t="shared" si="9"/>
        <v>2.91829633765273</v>
      </c>
      <c r="C153" s="43">
        <f t="shared" si="10"/>
        <v>1.9686968677805177</v>
      </c>
      <c r="D153" s="47">
        <f>IF(A153&gt;Approx!O$22,0,(B153-C153)^2)</f>
        <v>0.90173915318158671</v>
      </c>
      <c r="E153" s="23"/>
      <c r="F153" s="23"/>
      <c r="G153" s="23"/>
      <c r="H153" s="45"/>
      <c r="J153" s="46"/>
      <c r="K153" s="43"/>
      <c r="L153" s="43"/>
      <c r="M153" s="47"/>
      <c r="N153" s="23"/>
      <c r="O153" s="23"/>
      <c r="P153" s="23"/>
      <c r="Q153" s="45"/>
    </row>
    <row r="154" spans="1:17" x14ac:dyDescent="0.2">
      <c r="A154" s="46">
        <f t="shared" si="8"/>
        <v>1.0919999999999959</v>
      </c>
      <c r="B154" s="43">
        <f t="shared" si="9"/>
        <v>2.9802285732240068</v>
      </c>
      <c r="C154" s="43">
        <f t="shared" si="10"/>
        <v>2.0072069837836621</v>
      </c>
      <c r="D154" s="47">
        <f>IF(A154&gt;Approx!O$22,0,(B154-C154)^2)</f>
        <v>0.94677101351701465</v>
      </c>
      <c r="E154" s="23"/>
      <c r="F154" s="23"/>
      <c r="G154" s="23"/>
      <c r="H154" s="45"/>
      <c r="J154" s="46"/>
      <c r="K154" s="43"/>
      <c r="L154" s="43"/>
      <c r="M154" s="47"/>
      <c r="N154" s="23"/>
      <c r="O154" s="23"/>
      <c r="P154" s="23"/>
      <c r="Q154" s="45"/>
    </row>
    <row r="155" spans="1:17" x14ac:dyDescent="0.2">
      <c r="A155" s="46">
        <f t="shared" si="8"/>
        <v>1.1129999999999958</v>
      </c>
      <c r="B155" s="43">
        <f t="shared" si="9"/>
        <v>3.0434751378966047</v>
      </c>
      <c r="C155" s="43">
        <f t="shared" si="10"/>
        <v>2.046873933806149</v>
      </c>
      <c r="D155" s="47">
        <f>IF(A155&gt;Approx!O$22,0,(B155-C155)^2)</f>
        <v>0.9932139599945462</v>
      </c>
      <c r="E155" s="23"/>
      <c r="F155" s="23"/>
      <c r="G155" s="23"/>
      <c r="H155" s="45"/>
      <c r="J155" s="46"/>
      <c r="K155" s="43"/>
      <c r="L155" s="43"/>
      <c r="M155" s="47"/>
      <c r="N155" s="23"/>
      <c r="O155" s="23"/>
      <c r="P155" s="23"/>
      <c r="Q155" s="45"/>
    </row>
    <row r="156" spans="1:17" x14ac:dyDescent="0.2">
      <c r="A156" s="46">
        <f t="shared" si="8"/>
        <v>1.1339999999999957</v>
      </c>
      <c r="B156" s="43">
        <f t="shared" si="9"/>
        <v>3.1080639244305805</v>
      </c>
      <c r="C156" s="43">
        <f t="shared" si="10"/>
        <v>2.0877286171115039</v>
      </c>
      <c r="D156" s="47">
        <f>IF(A156&gt;Approx!O$22,0,(B156-C156)^2)</f>
        <v>1.0410841393619146</v>
      </c>
      <c r="E156" s="23"/>
      <c r="F156" s="23"/>
      <c r="G156" s="23"/>
      <c r="H156" s="45"/>
      <c r="J156" s="46"/>
      <c r="K156" s="43"/>
      <c r="L156" s="43"/>
      <c r="M156" s="47"/>
      <c r="N156" s="23"/>
      <c r="O156" s="23"/>
      <c r="P156" s="23"/>
      <c r="Q156" s="45"/>
    </row>
    <row r="157" spans="1:17" x14ac:dyDescent="0.2">
      <c r="A157" s="46">
        <f t="shared" si="8"/>
        <v>1.1549999999999956</v>
      </c>
      <c r="B157" s="43">
        <f t="shared" si="9"/>
        <v>3.1740234175275863</v>
      </c>
      <c r="C157" s="43">
        <f t="shared" si="10"/>
        <v>2.1298025904646161</v>
      </c>
      <c r="D157" s="47">
        <f>IF(A157&gt;Approx!O$22,0,(B157-C157)^2)</f>
        <v>1.0903971356720736</v>
      </c>
      <c r="E157" s="23"/>
      <c r="F157" s="23"/>
      <c r="G157" s="23"/>
      <c r="H157" s="45"/>
      <c r="J157" s="46"/>
      <c r="K157" s="43"/>
      <c r="L157" s="43"/>
      <c r="M157" s="47"/>
      <c r="N157" s="23"/>
      <c r="O157" s="23"/>
      <c r="P157" s="23"/>
      <c r="Q157" s="45"/>
    </row>
    <row r="158" spans="1:17" x14ac:dyDescent="0.2">
      <c r="A158" s="46">
        <f t="shared" si="8"/>
        <v>1.1759999999999955</v>
      </c>
      <c r="B158" s="43">
        <f t="shared" si="9"/>
        <v>3.2413827063930816</v>
      </c>
      <c r="C158" s="43">
        <f t="shared" si="10"/>
        <v>2.1731280746663022</v>
      </c>
      <c r="D158" s="47">
        <f>IF(A158&gt;Approx!O$22,0,(B158-C158)^2)</f>
        <v>1.141167958205717</v>
      </c>
      <c r="E158" s="23"/>
      <c r="F158" s="23"/>
      <c r="G158" s="23"/>
      <c r="H158" s="45"/>
      <c r="J158" s="46"/>
      <c r="K158" s="43"/>
      <c r="L158" s="43"/>
      <c r="M158" s="47"/>
      <c r="N158" s="23"/>
      <c r="O158" s="23"/>
      <c r="P158" s="23"/>
      <c r="Q158" s="45"/>
    </row>
    <row r="159" spans="1:17" x14ac:dyDescent="0.2">
      <c r="A159" s="46">
        <f t="shared" si="8"/>
        <v>1.1969999999999954</v>
      </c>
      <c r="B159" s="43">
        <f t="shared" si="9"/>
        <v>3.3101714975651473</v>
      </c>
      <c r="C159" s="43">
        <f t="shared" si="10"/>
        <v>2.2177379610878667</v>
      </c>
      <c r="D159" s="47">
        <f>IF(A159&gt;Approx!O$22,0,(B159-C159)^2)</f>
        <v>1.193411031620258</v>
      </c>
      <c r="E159" s="23"/>
      <c r="F159" s="23"/>
      <c r="G159" s="23"/>
      <c r="H159" s="45"/>
      <c r="J159" s="46"/>
      <c r="K159" s="43"/>
      <c r="L159" s="43"/>
      <c r="M159" s="47"/>
      <c r="N159" s="23"/>
      <c r="O159" s="23"/>
      <c r="P159" s="23"/>
      <c r="Q159" s="45"/>
    </row>
    <row r="160" spans="1:17" x14ac:dyDescent="0.2">
      <c r="A160" s="46">
        <f t="shared" si="8"/>
        <v>1.2179999999999953</v>
      </c>
      <c r="B160" s="43">
        <f t="shared" si="9"/>
        <v>3.3804201280155501</v>
      </c>
      <c r="C160" s="43">
        <f t="shared" si="10"/>
        <v>2.2636658182056637</v>
      </c>
      <c r="D160" s="47">
        <f>IF(A160&gt;Approx!O$22,0,(B160-C160)^2)</f>
        <v>1.2471401884789559</v>
      </c>
      <c r="E160" s="23"/>
      <c r="F160" s="23"/>
      <c r="G160" s="23"/>
      <c r="H160" s="45"/>
      <c r="J160" s="46"/>
      <c r="K160" s="43"/>
      <c r="L160" s="43"/>
      <c r="M160" s="47"/>
      <c r="N160" s="23"/>
      <c r="O160" s="23"/>
      <c r="P160" s="23"/>
      <c r="Q160" s="45"/>
    </row>
    <row r="161" spans="1:17" x14ac:dyDescent="0.2">
      <c r="A161" s="46">
        <f t="shared" si="8"/>
        <v>1.2389999999999952</v>
      </c>
      <c r="B161" s="43">
        <f t="shared" si="9"/>
        <v>3.4521595785288373</v>
      </c>
      <c r="C161" s="43">
        <f t="shared" si="10"/>
        <v>2.3109458981356581</v>
      </c>
      <c r="D161" s="47">
        <f>IF(A161&gt;Approx!O$22,0,(B161-C161)^2)</f>
        <v>1.3023686643165453</v>
      </c>
      <c r="E161" s="23"/>
      <c r="F161" s="23"/>
      <c r="G161" s="23"/>
      <c r="H161" s="45"/>
      <c r="J161" s="46"/>
      <c r="K161" s="43"/>
      <c r="L161" s="43"/>
      <c r="M161" s="47"/>
      <c r="N161" s="23"/>
      <c r="O161" s="23"/>
      <c r="P161" s="23"/>
      <c r="Q161" s="45"/>
    </row>
    <row r="162" spans="1:17" x14ac:dyDescent="0.2">
      <c r="A162" s="46">
        <f t="shared" si="8"/>
        <v>1.2599999999999951</v>
      </c>
      <c r="B162" s="43">
        <f t="shared" si="9"/>
        <v>3.5254214873653651</v>
      </c>
      <c r="C162" s="43">
        <f t="shared" si="10"/>
        <v>2.3596131431679881</v>
      </c>
      <c r="D162" s="47">
        <f>IF(A162&gt;Approx!O$22,0,(B162-C162)^2)</f>
        <v>1.3591090954002298</v>
      </c>
      <c r="E162" s="23"/>
      <c r="F162" s="23"/>
      <c r="G162" s="23"/>
      <c r="H162" s="45"/>
      <c r="J162" s="46"/>
      <c r="K162" s="43"/>
      <c r="L162" s="43"/>
      <c r="M162" s="47"/>
      <c r="N162" s="23"/>
      <c r="O162" s="23"/>
      <c r="P162" s="23"/>
      <c r="Q162" s="45"/>
    </row>
    <row r="163" spans="1:17" x14ac:dyDescent="0.2">
      <c r="A163" s="46">
        <f t="shared" ref="A163:A194" si="11">A162+(xMax-xMin)/200</f>
        <v>1.280999999999995</v>
      </c>
      <c r="B163" s="43">
        <f t="shared" si="9"/>
        <v>3.6002381642142853</v>
      </c>
      <c r="C163" s="43">
        <f t="shared" si="10"/>
        <v>2.4097031923015266</v>
      </c>
      <c r="D163" s="47">
        <f>IF(A163&gt;Approx!O$22,0,(B163-C163)^2)</f>
        <v>1.4173735193473131</v>
      </c>
      <c r="E163" s="23"/>
      <c r="F163" s="23"/>
      <c r="G163" s="23"/>
      <c r="H163" s="45"/>
      <c r="J163" s="46"/>
      <c r="K163" s="43"/>
      <c r="L163" s="43"/>
      <c r="M163" s="47"/>
      <c r="N163" s="23"/>
      <c r="O163" s="23"/>
      <c r="P163" s="23"/>
      <c r="Q163" s="45"/>
    </row>
    <row r="164" spans="1:17" x14ac:dyDescent="0.2">
      <c r="A164" s="46">
        <f t="shared" si="11"/>
        <v>1.3019999999999949</v>
      </c>
      <c r="B164" s="43">
        <f t="shared" si="9"/>
        <v>3.6766426044426419</v>
      </c>
      <c r="C164" s="43">
        <f t="shared" si="10"/>
        <v>2.4612523877784414</v>
      </c>
      <c r="D164" s="47">
        <f>IF(A164&gt;Approx!O$22,0,(B164-C164)^2)</f>
        <v>1.4771733787630523</v>
      </c>
      <c r="E164" s="23"/>
      <c r="F164" s="23"/>
      <c r="G164" s="23"/>
      <c r="H164" s="45"/>
      <c r="J164" s="46"/>
      <c r="K164" s="43"/>
      <c r="L164" s="43"/>
      <c r="M164" s="47"/>
      <c r="N164" s="23"/>
      <c r="O164" s="23"/>
      <c r="P164" s="23"/>
      <c r="Q164" s="45"/>
    </row>
    <row r="165" spans="1:17" x14ac:dyDescent="0.2">
      <c r="A165" s="46">
        <f t="shared" si="11"/>
        <v>1.3229999999999948</v>
      </c>
      <c r="B165" s="43">
        <f t="shared" si="9"/>
        <v>3.7546685036468612</v>
      </c>
      <c r="C165" s="43">
        <f t="shared" si="10"/>
        <v>2.5142977816187577</v>
      </c>
      <c r="D165" s="47">
        <f>IF(A165&gt;Approx!O$22,0,(B165-C165)^2)</f>
        <v>1.5385195280645187</v>
      </c>
      <c r="E165" s="23"/>
      <c r="F165" s="23"/>
      <c r="G165" s="23"/>
      <c r="H165" s="45"/>
      <c r="J165" s="46"/>
      <c r="K165" s="43"/>
      <c r="L165" s="43"/>
      <c r="M165" s="47"/>
      <c r="N165" s="23"/>
      <c r="O165" s="23"/>
      <c r="P165" s="23"/>
      <c r="Q165" s="45"/>
    </row>
    <row r="166" spans="1:17" x14ac:dyDescent="0.2">
      <c r="A166" s="46">
        <f t="shared" si="11"/>
        <v>1.3439999999999948</v>
      </c>
      <c r="B166" s="43">
        <f t="shared" si="9"/>
        <v>3.8343502725130572</v>
      </c>
      <c r="C166" s="43">
        <f t="shared" si="10"/>
        <v>2.5688771421549221</v>
      </c>
      <c r="D166" s="47">
        <f>IF(A166&gt;Approx!O$22,0,(B166-C166)^2)</f>
        <v>1.6014222436584173</v>
      </c>
      <c r="E166" s="23"/>
      <c r="F166" s="23"/>
      <c r="G166" s="23"/>
      <c r="H166" s="45"/>
      <c r="J166" s="46"/>
      <c r="K166" s="43"/>
      <c r="L166" s="43"/>
      <c r="M166" s="47"/>
      <c r="N166" s="23"/>
      <c r="O166" s="23"/>
      <c r="P166" s="23"/>
      <c r="Q166" s="45"/>
    </row>
    <row r="167" spans="1:17" x14ac:dyDescent="0.2">
      <c r="A167" s="46">
        <f t="shared" si="11"/>
        <v>1.3649999999999947</v>
      </c>
      <c r="B167" s="43">
        <f t="shared" si="9"/>
        <v>3.9157230519927011</v>
      </c>
      <c r="C167" s="43">
        <f t="shared" si="10"/>
        <v>2.6250289605663606</v>
      </c>
      <c r="D167" s="47">
        <f>IF(A167&gt;Approx!O$22,0,(B167-C167)^2)</f>
        <v>1.6658912376428667</v>
      </c>
      <c r="E167" s="23"/>
      <c r="F167" s="23"/>
      <c r="G167" s="23"/>
      <c r="H167" s="45"/>
      <c r="J167" s="46"/>
      <c r="K167" s="43"/>
      <c r="L167" s="43"/>
      <c r="M167" s="47"/>
      <c r="N167" s="23"/>
      <c r="O167" s="23"/>
      <c r="P167" s="23"/>
      <c r="Q167" s="45"/>
    </row>
    <row r="168" spans="1:17" x14ac:dyDescent="0.2">
      <c r="A168" s="46">
        <f t="shared" si="11"/>
        <v>1.3859999999999946</v>
      </c>
      <c r="B168" s="43">
        <f t="shared" si="9"/>
        <v>3.9988227288003508</v>
      </c>
      <c r="C168" s="43">
        <f t="shared" si="10"/>
        <v>2.6827924574140409</v>
      </c>
      <c r="D168" s="47">
        <f>IF(A168&gt;Approx!O$22,0,(B168-C168)^2)</f>
        <v>1.7319356752051245</v>
      </c>
      <c r="E168" s="23"/>
      <c r="F168" s="23"/>
      <c r="G168" s="23"/>
      <c r="H168" s="45"/>
      <c r="J168" s="46"/>
      <c r="K168" s="43"/>
      <c r="L168" s="43"/>
      <c r="M168" s="47"/>
      <c r="N168" s="23"/>
      <c r="O168" s="23"/>
      <c r="P168" s="23"/>
      <c r="Q168" s="45"/>
    </row>
    <row r="169" spans="1:17" x14ac:dyDescent="0.2">
      <c r="A169" s="46">
        <f t="shared" si="11"/>
        <v>1.4069999999999945</v>
      </c>
      <c r="B169" s="43">
        <f t="shared" si="9"/>
        <v>4.083685951240275</v>
      </c>
      <c r="C169" s="43">
        <f t="shared" si="10"/>
        <v>2.7422075891750346</v>
      </c>
      <c r="D169" s="47">
        <f>IF(A169&gt;Approx!O$22,0,(B169-C169)^2)</f>
        <v>1.7995641958892403</v>
      </c>
      <c r="E169" s="23"/>
      <c r="F169" s="23"/>
      <c r="G169" s="23"/>
      <c r="H169" s="45"/>
      <c r="J169" s="46"/>
      <c r="K169" s="43"/>
      <c r="L169" s="43"/>
      <c r="M169" s="47"/>
      <c r="N169" s="23"/>
      <c r="O169" s="23"/>
      <c r="P169" s="23"/>
      <c r="Q169" s="45"/>
    </row>
    <row r="170" spans="1:17" x14ac:dyDescent="0.2">
      <c r="A170" s="46">
        <f t="shared" si="11"/>
        <v>1.4279999999999944</v>
      </c>
      <c r="B170" s="43">
        <f t="shared" si="9"/>
        <v>4.1703501453689462</v>
      </c>
      <c r="C170" s="43">
        <f t="shared" si="10"/>
        <v>2.803315054777082</v>
      </c>
      <c r="D170" s="47">
        <f>IF(A170&gt;Approx!O$22,0,(B170-C170)^2)</f>
        <v>1.8687849389095064</v>
      </c>
      <c r="E170" s="23"/>
      <c r="F170" s="23"/>
      <c r="G170" s="23"/>
      <c r="H170" s="45"/>
      <c r="J170" s="46"/>
      <c r="K170" s="43"/>
      <c r="L170" s="43"/>
      <c r="M170" s="47"/>
      <c r="N170" s="23"/>
      <c r="O170" s="23"/>
      <c r="P170" s="23"/>
      <c r="Q170" s="45"/>
    </row>
    <row r="171" spans="1:17" x14ac:dyDescent="0.2">
      <c r="A171" s="46">
        <f t="shared" si="11"/>
        <v>1.4489999999999943</v>
      </c>
      <c r="B171" s="43">
        <f t="shared" si="9"/>
        <v>4.2588535315005407</v>
      </c>
      <c r="C171" s="43">
        <f t="shared" si="10"/>
        <v>2.8661563021331462</v>
      </c>
      <c r="D171" s="47">
        <f>IF(A171&gt;Approx!O$22,0,(B171-C171)^2)</f>
        <v>1.9396055726876169</v>
      </c>
      <c r="E171" s="23"/>
      <c r="F171" s="23"/>
      <c r="G171" s="23"/>
      <c r="H171" s="45"/>
      <c r="J171" s="46"/>
      <c r="K171" s="43"/>
      <c r="L171" s="43"/>
      <c r="M171" s="47"/>
      <c r="N171" s="23"/>
      <c r="O171" s="23"/>
      <c r="P171" s="23"/>
      <c r="Q171" s="45"/>
    </row>
    <row r="172" spans="1:17" x14ac:dyDescent="0.2">
      <c r="A172" s="46">
        <f t="shared" si="11"/>
        <v>1.4699999999999942</v>
      </c>
      <c r="B172" s="43">
        <f t="shared" si="9"/>
        <v>4.3492351410627155</v>
      </c>
      <c r="C172" s="43">
        <f t="shared" si="10"/>
        <v>2.930773534675982</v>
      </c>
      <c r="D172" s="47">
        <f>IF(A172&gt;Approx!O$22,0,(B172-C172)^2)</f>
        <v>2.0120333287932324</v>
      </c>
      <c r="E172" s="23"/>
      <c r="F172" s="23"/>
      <c r="G172" s="23"/>
      <c r="H172" s="45"/>
      <c r="J172" s="46"/>
      <c r="K172" s="43"/>
      <c r="L172" s="43"/>
      <c r="M172" s="47"/>
      <c r="N172" s="23"/>
      <c r="O172" s="23"/>
      <c r="P172" s="23"/>
      <c r="Q172" s="45"/>
    </row>
    <row r="173" spans="1:17" x14ac:dyDescent="0.2">
      <c r="A173" s="46">
        <f t="shared" si="11"/>
        <v>1.4909999999999941</v>
      </c>
      <c r="B173" s="43">
        <f t="shared" si="9"/>
        <v>4.4415348338101026</v>
      </c>
      <c r="C173" s="43">
        <f t="shared" si="10"/>
        <v>2.997209717892694</v>
      </c>
      <c r="D173" s="47">
        <f>IF(A173&gt;Approx!O$22,0,(B173-C173)^2)</f>
        <v>2.0860750404698361</v>
      </c>
      <c r="E173" s="23"/>
      <c r="F173" s="23"/>
      <c r="G173" s="23"/>
      <c r="H173" s="45"/>
      <c r="J173" s="46"/>
      <c r="K173" s="43"/>
      <c r="L173" s="43"/>
      <c r="M173" s="47"/>
      <c r="N173" s="23"/>
      <c r="O173" s="23"/>
      <c r="P173" s="23"/>
      <c r="Q173" s="45"/>
    </row>
    <row r="174" spans="1:17" x14ac:dyDescent="0.2">
      <c r="A174" s="46">
        <f t="shared" si="11"/>
        <v>1.511999999999994</v>
      </c>
      <c r="B174" s="43">
        <f t="shared" si="9"/>
        <v>4.5357933154031018</v>
      </c>
      <c r="C174" s="43">
        <f t="shared" si="10"/>
        <v>3.0655085858592979</v>
      </c>
      <c r="D174" s="47">
        <f>IF(A174&gt;Approx!O$22,0,(B174-C174)^2)</f>
        <v>2.1617371859296965</v>
      </c>
      <c r="E174" s="23"/>
      <c r="F174" s="23"/>
      <c r="G174" s="23"/>
      <c r="H174" s="45"/>
      <c r="J174" s="46"/>
      <c r="K174" s="43"/>
      <c r="L174" s="43"/>
      <c r="M174" s="47"/>
      <c r="N174" s="23"/>
      <c r="O174" s="23"/>
      <c r="P174" s="23"/>
      <c r="Q174" s="45"/>
    </row>
    <row r="175" spans="1:17" x14ac:dyDescent="0.2">
      <c r="A175" s="46">
        <f t="shared" si="11"/>
        <v>1.5329999999999939</v>
      </c>
      <c r="B175" s="43">
        <f t="shared" si="9"/>
        <v>4.6320521553597436</v>
      </c>
      <c r="C175" s="43">
        <f t="shared" si="10"/>
        <v>3.1357146477752846</v>
      </c>
      <c r="D175" s="47">
        <f>IF(A175&gt;Approx!O$22,0,(B175-C175)^2)</f>
        <v>2.2390259366040706</v>
      </c>
      <c r="E175" s="23"/>
      <c r="F175" s="23"/>
      <c r="G175" s="23"/>
      <c r="H175" s="45"/>
      <c r="J175" s="46"/>
      <c r="K175" s="43"/>
      <c r="L175" s="43"/>
      <c r="M175" s="47"/>
      <c r="N175" s="23"/>
      <c r="O175" s="23"/>
      <c r="P175" s="23"/>
      <c r="Q175" s="45"/>
    </row>
    <row r="176" spans="1:17" x14ac:dyDescent="0.2">
      <c r="A176" s="46">
        <f t="shared" si="11"/>
        <v>1.5539999999999938</v>
      </c>
      <c r="B176" s="43">
        <f t="shared" si="9"/>
        <v>4.7303538053885141</v>
      </c>
      <c r="C176" s="43">
        <f t="shared" si="10"/>
        <v>3.2078731944981791</v>
      </c>
      <c r="D176" s="47">
        <f>IF(A176&gt;Approx!O$22,0,(B176-C176)^2)</f>
        <v>2.3179472105370076</v>
      </c>
      <c r="E176" s="23"/>
      <c r="F176" s="23"/>
      <c r="G176" s="23"/>
      <c r="H176" s="45"/>
      <c r="J176" s="46"/>
      <c r="K176" s="43"/>
      <c r="L176" s="43"/>
      <c r="M176" s="47"/>
      <c r="N176" s="23"/>
      <c r="O176" s="23"/>
      <c r="P176" s="23"/>
      <c r="Q176" s="45"/>
    </row>
    <row r="177" spans="1:17" x14ac:dyDescent="0.2">
      <c r="A177" s="46">
        <f t="shared" si="11"/>
        <v>1.5749999999999937</v>
      </c>
      <c r="B177" s="43">
        <f t="shared" si="9"/>
        <v>4.830741618110248</v>
      </c>
      <c r="C177" s="43">
        <f t="shared" si="10"/>
        <v>3.2820303050781026</v>
      </c>
      <c r="D177" s="47">
        <f>IF(A177&gt;Approx!O$22,0,(B177-C177)^2)</f>
        <v>2.398506731113752</v>
      </c>
      <c r="E177" s="23"/>
      <c r="F177" s="23"/>
      <c r="G177" s="23"/>
      <c r="H177" s="45"/>
      <c r="J177" s="46"/>
      <c r="K177" s="43"/>
      <c r="L177" s="43"/>
      <c r="M177" s="47"/>
      <c r="N177" s="23"/>
      <c r="O177" s="23"/>
      <c r="P177" s="23"/>
      <c r="Q177" s="45"/>
    </row>
    <row r="178" spans="1:17" x14ac:dyDescent="0.2">
      <c r="A178" s="46">
        <f t="shared" si="11"/>
        <v>1.5959999999999936</v>
      </c>
      <c r="B178" s="43">
        <f t="shared" si="9"/>
        <v>4.9332598661773428</v>
      </c>
      <c r="C178" s="43">
        <f t="shared" si="10"/>
        <v>3.358232853292336</v>
      </c>
      <c r="D178" s="47">
        <f>IF(A178&gt;Approx!O$22,0,(B178-C178)^2)</f>
        <v>2.4807100913174676</v>
      </c>
      <c r="E178" s="23"/>
      <c r="F178" s="23"/>
      <c r="G178" s="23"/>
      <c r="H178" s="45"/>
      <c r="J178" s="46"/>
      <c r="K178" s="43"/>
      <c r="L178" s="43"/>
      <c r="M178" s="47"/>
      <c r="N178" s="23"/>
      <c r="O178" s="23"/>
      <c r="P178" s="23"/>
      <c r="Q178" s="45"/>
    </row>
    <row r="179" spans="1:17" x14ac:dyDescent="0.2">
      <c r="A179" s="46">
        <f t="shared" si="11"/>
        <v>1.6169999999999936</v>
      </c>
      <c r="B179" s="43">
        <f t="shared" si="9"/>
        <v>5.0379537617987049</v>
      </c>
      <c r="C179" s="43">
        <f t="shared" si="10"/>
        <v>3.4365285141798805</v>
      </c>
      <c r="D179" s="47">
        <f>IF(A179&gt;Approx!O$22,0,(B179-C179)^2)</f>
        <v>2.5645628237110132</v>
      </c>
      <c r="E179" s="23"/>
      <c r="F179" s="23"/>
      <c r="G179" s="23"/>
      <c r="H179" s="45"/>
      <c r="J179" s="46"/>
      <c r="K179" s="43"/>
      <c r="L179" s="43"/>
      <c r="M179" s="47"/>
      <c r="N179" s="23"/>
      <c r="O179" s="23"/>
      <c r="P179" s="23"/>
      <c r="Q179" s="45"/>
    </row>
    <row r="180" spans="1:17" x14ac:dyDescent="0.2">
      <c r="A180" s="46">
        <f t="shared" si="11"/>
        <v>1.6379999999999935</v>
      </c>
      <c r="B180" s="43">
        <f t="shared" si="9"/>
        <v>5.1448694766790783</v>
      </c>
      <c r="C180" s="43">
        <f t="shared" si="10"/>
        <v>3.5169657705760162</v>
      </c>
      <c r="D180" s="47">
        <f>IF(A180&gt;Approx!O$22,0,(B180-C180)^2)</f>
        <v>2.650070476344085</v>
      </c>
      <c r="E180" s="23"/>
      <c r="F180" s="23"/>
      <c r="G180" s="23"/>
      <c r="H180" s="45"/>
      <c r="J180" s="46"/>
      <c r="K180" s="43"/>
      <c r="L180" s="43"/>
      <c r="M180" s="47"/>
      <c r="N180" s="23"/>
      <c r="O180" s="23"/>
      <c r="P180" s="23"/>
      <c r="Q180" s="45"/>
    </row>
    <row r="181" spans="1:17" x14ac:dyDescent="0.2">
      <c r="A181" s="46">
        <f t="shared" si="11"/>
        <v>1.6589999999999934</v>
      </c>
      <c r="B181" s="43">
        <f t="shared" si="9"/>
        <v>5.2540541623815065</v>
      </c>
      <c r="C181" s="43">
        <f t="shared" si="10"/>
        <v>3.5995939196468707</v>
      </c>
      <c r="D181" s="47">
        <f>IF(A181&gt;Approx!O$22,0,(B181-C181)^2)</f>
        <v>2.73723869478955</v>
      </c>
      <c r="E181" s="23"/>
      <c r="F181" s="23"/>
      <c r="G181" s="23"/>
      <c r="H181" s="45"/>
      <c r="J181" s="46"/>
      <c r="K181" s="43"/>
      <c r="L181" s="43"/>
      <c r="M181" s="47"/>
      <c r="N181" s="23"/>
      <c r="O181" s="23"/>
      <c r="P181" s="23"/>
      <c r="Q181" s="45"/>
    </row>
    <row r="182" spans="1:17" x14ac:dyDescent="0.2">
      <c r="A182" s="46">
        <f t="shared" si="11"/>
        <v>1.6799999999999933</v>
      </c>
      <c r="B182" s="43">
        <f t="shared" si="9"/>
        <v>5.3655559711219389</v>
      </c>
      <c r="C182" s="43">
        <f t="shared" si="10"/>
        <v>3.6844630794239723</v>
      </c>
      <c r="D182" s="47">
        <f>IF(A182&gt;Approx!O$22,0,(B182-C182)^2)</f>
        <v>2.8260733105174314</v>
      </c>
      <c r="E182" s="23"/>
      <c r="F182" s="23"/>
      <c r="G182" s="23"/>
      <c r="H182" s="45"/>
      <c r="J182" s="46"/>
      <c r="K182" s="43"/>
      <c r="L182" s="43"/>
      <c r="M182" s="47"/>
      <c r="N182" s="23"/>
      <c r="O182" s="23"/>
      <c r="P182" s="23"/>
      <c r="Q182" s="45"/>
    </row>
    <row r="183" spans="1:17" x14ac:dyDescent="0.2">
      <c r="A183" s="46">
        <f t="shared" si="11"/>
        <v>1.7009999999999932</v>
      </c>
      <c r="B183" s="43">
        <f t="shared" si="9"/>
        <v>5.4794240770051381</v>
      </c>
      <c r="C183" s="43">
        <f t="shared" si="10"/>
        <v>3.7716241953388177</v>
      </c>
      <c r="D183" s="47">
        <f>IF(A183&gt;Approx!O$22,0,(B183-C183)^2)</f>
        <v>2.916580435819498</v>
      </c>
      <c r="E183" s="23"/>
      <c r="F183" s="23"/>
      <c r="G183" s="23"/>
      <c r="H183" s="45"/>
      <c r="J183" s="46"/>
      <c r="K183" s="43"/>
      <c r="L183" s="43"/>
      <c r="M183" s="47"/>
      <c r="N183" s="23"/>
      <c r="O183" s="23"/>
      <c r="P183" s="23"/>
      <c r="Q183" s="45"/>
    </row>
    <row r="184" spans="1:17" x14ac:dyDescent="0.2">
      <c r="A184" s="46">
        <f t="shared" si="11"/>
        <v>1.7219999999999931</v>
      </c>
      <c r="B184" s="43">
        <f t="shared" si="9"/>
        <v>5.5957086977112587</v>
      </c>
      <c r="C184" s="43">
        <f t="shared" si="10"/>
        <v>3.8611290467574317</v>
      </c>
      <c r="D184" s="47">
        <f>IF(A184&gt;Approx!O$22,0,(B184-C184)^2)</f>
        <v>3.0087665655031</v>
      </c>
      <c r="E184" s="23"/>
      <c r="F184" s="23"/>
      <c r="G184" s="23"/>
      <c r="H184" s="45"/>
      <c r="J184" s="46"/>
      <c r="K184" s="43"/>
      <c r="L184" s="43"/>
      <c r="M184" s="47"/>
      <c r="N184" s="23"/>
      <c r="O184" s="23"/>
      <c r="P184" s="23"/>
      <c r="Q184" s="45"/>
    </row>
    <row r="185" spans="1:17" x14ac:dyDescent="0.2">
      <c r="A185" s="46">
        <f t="shared" si="11"/>
        <v>1.742999999999993</v>
      </c>
      <c r="B185" s="43">
        <f t="shared" si="9"/>
        <v>5.7144611166426547</v>
      </c>
      <c r="C185" s="43">
        <f t="shared" si="10"/>
        <v>3.9530302535149286</v>
      </c>
      <c r="D185" s="47">
        <f>IF(A185&gt;Approx!O$22,0,(B185-C185)^2)</f>
        <v>3.1026386855788859</v>
      </c>
      <c r="E185" s="23"/>
      <c r="F185" s="23"/>
      <c r="G185" s="23"/>
      <c r="H185" s="45"/>
      <c r="J185" s="46"/>
      <c r="K185" s="43"/>
      <c r="L185" s="43"/>
      <c r="M185" s="47"/>
      <c r="N185" s="23"/>
      <c r="O185" s="23"/>
      <c r="P185" s="23"/>
      <c r="Q185" s="45"/>
    </row>
    <row r="186" spans="1:17" x14ac:dyDescent="0.2">
      <c r="A186" s="46">
        <f t="shared" si="11"/>
        <v>1.7639999999999929</v>
      </c>
      <c r="B186" s="43">
        <f t="shared" si="9"/>
        <v>5.8357337055406937</v>
      </c>
      <c r="C186" s="43">
        <f t="shared" si="10"/>
        <v>4.0473812824500719</v>
      </c>
      <c r="D186" s="47">
        <f>IF(A186&gt;Approx!O$22,0,(B186-C186)^2)</f>
        <v>3.1982043891740983</v>
      </c>
      <c r="E186" s="23"/>
      <c r="F186" s="23"/>
      <c r="G186" s="23"/>
      <c r="H186" s="45"/>
      <c r="J186" s="46"/>
      <c r="K186" s="43"/>
      <c r="L186" s="43"/>
      <c r="M186" s="47"/>
      <c r="N186" s="23"/>
      <c r="O186" s="23"/>
      <c r="P186" s="23"/>
      <c r="Q186" s="45"/>
    </row>
    <row r="187" spans="1:17" x14ac:dyDescent="0.2">
      <c r="A187" s="46">
        <f t="shared" si="11"/>
        <v>1.7849999999999928</v>
      </c>
      <c r="B187" s="43">
        <f t="shared" si="9"/>
        <v>5.9595799475825446</v>
      </c>
      <c r="C187" s="43">
        <f t="shared" si="10"/>
        <v>4.1442364539398415</v>
      </c>
      <c r="D187" s="47">
        <f>IF(A187&gt;Approx!O$22,0,(B187-C187)^2)</f>
        <v>3.2954719999108946</v>
      </c>
      <c r="E187" s="23"/>
      <c r="F187" s="23"/>
      <c r="G187" s="23"/>
      <c r="H187" s="45"/>
      <c r="J187" s="46"/>
      <c r="K187" s="43"/>
      <c r="L187" s="43"/>
      <c r="M187" s="47"/>
      <c r="N187" s="23"/>
      <c r="O187" s="23"/>
      <c r="P187" s="23"/>
      <c r="Q187" s="45"/>
    </row>
    <row r="188" spans="1:17" x14ac:dyDescent="0.2">
      <c r="A188" s="46">
        <f t="shared" si="11"/>
        <v>1.8059999999999927</v>
      </c>
      <c r="B188" s="43">
        <f t="shared" si="9"/>
        <v>6.0860544609681213</v>
      </c>
      <c r="C188" s="43">
        <f t="shared" si="10"/>
        <v>4.2436509484339888</v>
      </c>
      <c r="D188" s="47">
        <f>IF(A188&gt;Approx!O$22,0,(B188-C188)^2)</f>
        <v>3.3944507029981095</v>
      </c>
      <c r="E188" s="23"/>
      <c r="F188" s="23"/>
      <c r="G188" s="23"/>
      <c r="H188" s="45"/>
      <c r="J188" s="46"/>
      <c r="K188" s="43"/>
      <c r="L188" s="43"/>
      <c r="M188" s="47"/>
      <c r="N188" s="23"/>
      <c r="O188" s="23"/>
      <c r="P188" s="23"/>
      <c r="Q188" s="45"/>
    </row>
    <row r="189" spans="1:17" x14ac:dyDescent="0.2">
      <c r="A189" s="46">
        <f t="shared" si="11"/>
        <v>1.8269999999999926</v>
      </c>
      <c r="B189" s="43">
        <f t="shared" si="9"/>
        <v>6.2152130230075979</v>
      </c>
      <c r="C189" s="43">
        <f t="shared" si="10"/>
        <v>4.3456808129896034</v>
      </c>
      <c r="D189" s="47">
        <f>IF(A189&gt;Approx!O$22,0,(B189-C189)^2)</f>
        <v>3.4951506842947668</v>
      </c>
      <c r="E189" s="23"/>
      <c r="F189" s="23"/>
      <c r="G189" s="23"/>
      <c r="H189" s="45"/>
      <c r="J189" s="46"/>
      <c r="K189" s="43"/>
      <c r="L189" s="43"/>
      <c r="M189" s="47"/>
      <c r="N189" s="23"/>
      <c r="O189" s="23"/>
      <c r="P189" s="23"/>
      <c r="Q189" s="45"/>
    </row>
    <row r="190" spans="1:17" x14ac:dyDescent="0.2">
      <c r="A190" s="46">
        <f t="shared" si="11"/>
        <v>1.8479999999999925</v>
      </c>
      <c r="B190" s="43">
        <f t="shared" si="9"/>
        <v>6.3471125947201044</v>
      </c>
      <c r="C190" s="43">
        <f t="shared" si="10"/>
        <v>4.4503829678056679</v>
      </c>
      <c r="D190" s="47">
        <f>IF(A190&gt;Approx!O$22,0,(B190-C190)^2)</f>
        <v>3.5975832776149774</v>
      </c>
      <c r="E190" s="23"/>
      <c r="F190" s="23"/>
      <c r="G190" s="23"/>
      <c r="H190" s="45"/>
      <c r="J190" s="46"/>
      <c r="K190" s="43"/>
      <c r="L190" s="43"/>
      <c r="M190" s="47"/>
      <c r="N190" s="23"/>
      <c r="O190" s="23"/>
      <c r="P190" s="23"/>
      <c r="Q190" s="45"/>
    </row>
    <row r="191" spans="1:17" x14ac:dyDescent="0.2">
      <c r="A191" s="46">
        <f t="shared" si="11"/>
        <v>1.8689999999999924</v>
      </c>
      <c r="B191" s="43">
        <f t="shared" si="9"/>
        <v>6.4818113459544628</v>
      </c>
      <c r="C191" s="43">
        <f t="shared" si="10"/>
        <v>4.5578152127576317</v>
      </c>
      <c r="D191" s="47">
        <f>IF(A191&gt;Approx!O$22,0,(B191-C191)^2)</f>
        <v>3.7017611205563585</v>
      </c>
      <c r="E191" s="23"/>
      <c r="F191" s="23"/>
      <c r="G191" s="23"/>
      <c r="H191" s="45"/>
      <c r="J191" s="46"/>
      <c r="K191" s="43"/>
      <c r="L191" s="43"/>
      <c r="M191" s="47"/>
      <c r="N191" s="23"/>
      <c r="O191" s="23"/>
      <c r="P191" s="23"/>
      <c r="Q191" s="45"/>
    </row>
    <row r="192" spans="1:17" x14ac:dyDescent="0.2">
      <c r="A192" s="46">
        <f t="shared" si="11"/>
        <v>1.8899999999999924</v>
      </c>
      <c r="B192" s="43">
        <f t="shared" si="9"/>
        <v>6.619368681043027</v>
      </c>
      <c r="C192" s="43">
        <f t="shared" si="10"/>
        <v>4.668036233931959</v>
      </c>
      <c r="D192" s="47">
        <f>IF(A192&gt;Approx!O$22,0,(B192-C192)^2)</f>
        <v>3.8076983191484692</v>
      </c>
      <c r="E192" s="23"/>
      <c r="F192" s="23"/>
      <c r="G192" s="23"/>
      <c r="H192" s="45"/>
      <c r="J192" s="46"/>
      <c r="K192" s="43"/>
      <c r="L192" s="43"/>
      <c r="M192" s="47"/>
      <c r="N192" s="23"/>
      <c r="O192" s="23"/>
      <c r="P192" s="23"/>
      <c r="Q192" s="45"/>
    </row>
    <row r="193" spans="1:17" x14ac:dyDescent="0.2">
      <c r="A193" s="46">
        <f t="shared" si="11"/>
        <v>1.9109999999999923</v>
      </c>
      <c r="B193" s="43">
        <f t="shared" si="9"/>
        <v>6.759845264999961</v>
      </c>
      <c r="C193" s="43">
        <f t="shared" si="10"/>
        <v>4.7811056101606981</v>
      </c>
      <c r="D193" s="47">
        <f>IF(A193&gt;Approx!O$22,0,(B193-C193)^2)</f>
        <v>3.9154106216334053</v>
      </c>
      <c r="E193" s="23"/>
      <c r="F193" s="23"/>
      <c r="G193" s="23"/>
      <c r="H193" s="45"/>
      <c r="J193" s="46"/>
      <c r="K193" s="43"/>
      <c r="L193" s="43"/>
      <c r="M193" s="47"/>
      <c r="N193" s="23"/>
      <c r="O193" s="23"/>
      <c r="P193" s="23"/>
      <c r="Q193" s="45"/>
    </row>
    <row r="194" spans="1:17" x14ac:dyDescent="0.2">
      <c r="A194" s="46">
        <f t="shared" si="11"/>
        <v>1.9319999999999922</v>
      </c>
      <c r="B194" s="43">
        <f t="shared" si="9"/>
        <v>6.9033030502754933</v>
      </c>
      <c r="C194" s="43">
        <f t="shared" si="10"/>
        <v>4.897083819556042</v>
      </c>
      <c r="D194" s="47">
        <f>IF(A194&gt;Approx!O$22,0,(B194-C194)^2)</f>
        <v>4.024915601708547</v>
      </c>
      <c r="E194" s="23"/>
      <c r="F194" s="23"/>
      <c r="G194" s="23"/>
      <c r="H194" s="45"/>
      <c r="J194" s="46"/>
      <c r="K194" s="43"/>
      <c r="L194" s="43"/>
      <c r="M194" s="47"/>
      <c r="N194" s="23"/>
      <c r="O194" s="23"/>
      <c r="P194" s="23"/>
      <c r="Q194" s="45"/>
    </row>
    <row r="195" spans="1:17" x14ac:dyDescent="0.2">
      <c r="A195" s="46">
        <f t="shared" ref="A195:A202" si="12">A194+(xMax-xMin)/200</f>
        <v>1.9529999999999921</v>
      </c>
      <c r="B195" s="43">
        <f t="shared" ref="B195:B202" si="13">EXP(A195)</f>
        <v>7.0498053040779478</v>
      </c>
      <c r="C195" s="43">
        <f t="shared" ref="C195:C202" si="14">1+H$3*A195+H$4*A195^2+H$5*A195^3+H$6*A195^4+H$7*A195^5+H$8*A195^6</f>
        <v>5.0160322460448876</v>
      </c>
      <c r="D195" s="47">
        <f>IF(A195&gt;Approx!O$22,0,(B195-C195)^2)</f>
        <v>4.1362328515811448</v>
      </c>
      <c r="E195" s="23"/>
      <c r="F195" s="23"/>
      <c r="G195" s="23"/>
      <c r="H195" s="45"/>
      <c r="J195" s="46"/>
      <c r="K195" s="43"/>
      <c r="L195" s="43"/>
      <c r="M195" s="47"/>
      <c r="N195" s="23"/>
      <c r="O195" s="23"/>
      <c r="P195" s="23"/>
      <c r="Q195" s="45"/>
    </row>
    <row r="196" spans="1:17" x14ac:dyDescent="0.2">
      <c r="A196" s="46">
        <f t="shared" si="12"/>
        <v>1.973999999999992</v>
      </c>
      <c r="B196" s="43">
        <f t="shared" si="13"/>
        <v>7.1994166362756129</v>
      </c>
      <c r="C196" s="43">
        <f t="shared" si="14"/>
        <v>5.1380131859034011</v>
      </c>
      <c r="D196" s="47">
        <f>IF(A196&gt;Approx!O$22,0,(B196-C196)^2)</f>
        <v>4.24938418520646</v>
      </c>
      <c r="E196" s="23"/>
      <c r="F196" s="23"/>
      <c r="G196" s="23"/>
      <c r="H196" s="45"/>
      <c r="J196" s="46"/>
      <c r="K196" s="43"/>
      <c r="L196" s="43"/>
      <c r="M196" s="47"/>
      <c r="N196" s="23"/>
      <c r="O196" s="23"/>
      <c r="P196" s="23"/>
      <c r="Q196" s="45"/>
    </row>
    <row r="197" spans="1:17" x14ac:dyDescent="0.2">
      <c r="A197" s="46">
        <f t="shared" si="12"/>
        <v>1.9949999999999919</v>
      </c>
      <c r="B197" s="43">
        <f t="shared" si="13"/>
        <v>7.3522030278907362</v>
      </c>
      <c r="C197" s="43">
        <f t="shared" si="14"/>
        <v>5.2630898542915761</v>
      </c>
      <c r="D197" s="47">
        <f>IF(A197&gt;Approx!O$22,0,(B197-C197)^2)</f>
        <v>4.3643938521055547</v>
      </c>
      <c r="E197" s="23"/>
      <c r="F197" s="23"/>
      <c r="G197" s="23"/>
      <c r="H197" s="45"/>
      <c r="J197" s="46"/>
      <c r="K197" s="43"/>
      <c r="L197" s="43"/>
      <c r="M197" s="47"/>
      <c r="N197" s="23"/>
      <c r="O197" s="23"/>
      <c r="P197" s="23"/>
      <c r="Q197" s="45"/>
    </row>
    <row r="198" spans="1:17" x14ac:dyDescent="0.2">
      <c r="A198" s="46">
        <f t="shared" si="12"/>
        <v>2.015999999999992</v>
      </c>
      <c r="B198" s="43">
        <f t="shared" si="13"/>
        <v>7.5082318601982294</v>
      </c>
      <c r="C198" s="43">
        <f t="shared" si="14"/>
        <v>5.391326391787798</v>
      </c>
      <c r="D198" s="47">
        <f>IF(A198&gt;Approx!O$22,0,(B198-C198)^2)</f>
        <v>4.4812887621859883</v>
      </c>
      <c r="E198" s="23"/>
      <c r="F198" s="23"/>
      <c r="G198" s="23"/>
      <c r="H198" s="45"/>
      <c r="J198" s="46"/>
      <c r="K198" s="43"/>
      <c r="L198" s="43"/>
      <c r="M198" s="47"/>
      <c r="N198" s="23"/>
      <c r="O198" s="23"/>
      <c r="P198" s="23"/>
      <c r="Q198" s="45"/>
    </row>
    <row r="199" spans="1:17" x14ac:dyDescent="0.2">
      <c r="A199" s="46">
        <f t="shared" si="12"/>
        <v>2.0369999999999919</v>
      </c>
      <c r="B199" s="43">
        <f t="shared" si="13"/>
        <v>7.6675719444418933</v>
      </c>
      <c r="C199" s="43">
        <f t="shared" si="14"/>
        <v>5.522787870923402</v>
      </c>
      <c r="D199" s="47">
        <f>IF(A199&gt;Approx!O$22,0,(B199-C199)^2)</f>
        <v>4.6000987220185729</v>
      </c>
      <c r="E199" s="23"/>
      <c r="F199" s="23"/>
      <c r="G199" s="23"/>
      <c r="H199" s="45"/>
      <c r="J199" s="46"/>
      <c r="K199" s="43"/>
      <c r="L199" s="43"/>
      <c r="M199" s="47"/>
      <c r="N199" s="23"/>
      <c r="O199" s="23"/>
      <c r="P199" s="23"/>
      <c r="Q199" s="45"/>
    </row>
    <row r="200" spans="1:17" x14ac:dyDescent="0.2">
      <c r="A200" s="46">
        <f t="shared" si="12"/>
        <v>2.0579999999999918</v>
      </c>
      <c r="B200" s="43">
        <f t="shared" si="13"/>
        <v>7.8302935521813044</v>
      </c>
      <c r="C200" s="43">
        <f t="shared" si="14"/>
        <v>5.657540302717238</v>
      </c>
      <c r="D200" s="47">
        <f>IF(A200&gt;Approx!O$22,0,(B200-C200)^2)</f>
        <v>4.7208566830566596</v>
      </c>
      <c r="E200" s="23"/>
      <c r="F200" s="23"/>
      <c r="G200" s="23"/>
      <c r="H200" s="45"/>
      <c r="J200" s="46"/>
      <c r="K200" s="43"/>
      <c r="L200" s="43"/>
      <c r="M200" s="47"/>
      <c r="N200" s="23"/>
      <c r="O200" s="23"/>
      <c r="P200" s="23"/>
      <c r="Q200" s="45"/>
    </row>
    <row r="201" spans="1:17" x14ac:dyDescent="0.2">
      <c r="A201" s="46">
        <f t="shared" si="12"/>
        <v>2.0789999999999917</v>
      </c>
      <c r="B201" s="43">
        <f t="shared" si="13"/>
        <v>7.9964684462827025</v>
      </c>
      <c r="C201" s="43">
        <f t="shared" si="14"/>
        <v>5.7956506432102302</v>
      </c>
      <c r="D201" s="47">
        <f>IF(A201&gt;Approx!O$22,0,(B201-C201)^2)</f>
        <v>4.8435990023207438</v>
      </c>
      <c r="E201" s="23"/>
      <c r="F201" s="23"/>
      <c r="G201" s="23"/>
      <c r="H201" s="45"/>
      <c r="J201" s="46"/>
      <c r="K201" s="43"/>
      <c r="L201" s="43"/>
      <c r="M201" s="47"/>
      <c r="N201" s="23"/>
      <c r="O201" s="23"/>
      <c r="P201" s="23"/>
      <c r="Q201" s="45"/>
    </row>
    <row r="202" spans="1:17" x14ac:dyDescent="0.2">
      <c r="A202" s="46">
        <f t="shared" si="12"/>
        <v>2.0999999999999917</v>
      </c>
      <c r="B202" s="43">
        <f t="shared" si="13"/>
        <v>8.1661699125675824</v>
      </c>
      <c r="C202" s="43">
        <f t="shared" si="14"/>
        <v>5.9371867999999424</v>
      </c>
      <c r="D202" s="47">
        <f>IF(A202&gt;Approx!O$22,0,(B202-C202)^2)</f>
        <v>4.968365716111725</v>
      </c>
      <c r="E202" s="23"/>
      <c r="F202" s="23"/>
      <c r="G202" s="23"/>
      <c r="H202" s="45"/>
      <c r="J202" s="46"/>
      <c r="K202" s="43"/>
      <c r="L202" s="43"/>
      <c r="M202" s="47"/>
      <c r="N202" s="23"/>
      <c r="O202" s="23"/>
      <c r="P202" s="23"/>
      <c r="Q202" s="45"/>
    </row>
    <row r="203" spans="1:17" x14ac:dyDescent="0.2">
      <c r="A203" s="46"/>
      <c r="B203" s="43"/>
      <c r="C203" s="43"/>
      <c r="D203" s="47"/>
      <c r="E203" s="23"/>
      <c r="F203" s="23"/>
      <c r="G203" s="23"/>
      <c r="H203" s="45"/>
      <c r="J203" s="46"/>
      <c r="K203" s="23"/>
      <c r="L203" s="43"/>
      <c r="M203" s="47"/>
      <c r="N203" s="23"/>
      <c r="O203" s="23"/>
      <c r="P203" s="23"/>
      <c r="Q203" s="45"/>
    </row>
    <row r="204" spans="1:17" ht="13.5" thickBot="1" x14ac:dyDescent="0.25">
      <c r="A204" s="49"/>
      <c r="B204" s="50"/>
      <c r="C204" s="50"/>
      <c r="D204" s="50"/>
      <c r="E204" s="50"/>
      <c r="F204" s="50"/>
      <c r="G204" s="50"/>
      <c r="H204" s="51"/>
      <c r="J204" s="49"/>
      <c r="K204" s="50"/>
      <c r="L204" s="50"/>
      <c r="M204" s="50"/>
      <c r="N204" s="50"/>
      <c r="O204" s="50"/>
      <c r="P204" s="50"/>
      <c r="Q204" s="51"/>
    </row>
  </sheetData>
  <sheetProtection sheet="1" objects="1" scenarios="1"/>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Approx</vt:lpstr>
      <vt:lpstr>Sheet3</vt:lpstr>
      <vt:lpstr>Sheet4</vt:lpstr>
      <vt:lpstr>a</vt:lpstr>
      <vt:lpstr>b</vt:lpstr>
      <vt:lpstr>cc</vt:lpstr>
      <vt:lpstr>d</vt:lpstr>
      <vt:lpstr>p</vt:lpstr>
      <vt:lpstr>prob</vt:lpstr>
      <vt:lpstr>s</vt:lpstr>
      <vt:lpstr>trials</vt:lpstr>
      <vt:lpstr>xMax</vt:lpstr>
      <vt:lpstr>xMin</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2007-06-01T13:56:28Z</cp:lastPrinted>
  <dcterms:created xsi:type="dcterms:W3CDTF">2004-03-16T12:01:20Z</dcterms:created>
  <dcterms:modified xsi:type="dcterms:W3CDTF">2015-07-02T17:35:41Z</dcterms:modified>
</cp:coreProperties>
</file>