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1140" yWindow="-165" windowWidth="10845" windowHeight="6660"/>
  </bookViews>
  <sheets>
    <sheet name="ConfInts" sheetId="1" r:id="rId1"/>
    <sheet name="Sheet2" sheetId="2" r:id="rId2"/>
    <sheet name="samples" sheetId="3" r:id="rId3"/>
    <sheet name="Sheet4" sheetId="4" r:id="rId4"/>
  </sheets>
  <functionGroups builtInGroupCount="17"/>
  <definedNames>
    <definedName name="confLevel">Sheet4!$H$24</definedName>
    <definedName name="flips">ConfInts!$D$14</definedName>
    <definedName name="heads">Sheet4!$F$2</definedName>
    <definedName name="n">ConfInts!$D$12</definedName>
    <definedName name="NewSample">Sheet4!$K$31</definedName>
    <definedName name="p">ConfInts!$D$12</definedName>
    <definedName name="percent.heads">Sheet4!$G$2</definedName>
    <definedName name="percent.tails">Sheet4!$G$1</definedName>
    <definedName name="pop">ConfInts!$D$7</definedName>
    <definedName name="pop_name">Sheet4!$G$21</definedName>
    <definedName name="pop_size">Sheet4!$G$22</definedName>
    <definedName name="popsize">Sheet4!$G$23</definedName>
    <definedName name="prob">ConfInts!$D$12</definedName>
    <definedName name="reps">ConfInts!$D$14</definedName>
    <definedName name="tails">Sheet4!$F$1</definedName>
    <definedName name="trials">ConfInts!$D$7</definedName>
  </definedNames>
  <calcPr calcId="145621"/>
  <customWorkbookViews>
    <customWorkbookView name="Preferred Customer - Personal View" guid="{325B3107-F85D-43DA-9316-463FFF36DC26}" mergeInterval="0" personalView="1" maximized="1" windowWidth="443" windowHeight="427" activeSheetId="1"/>
  </customWorkbookViews>
</workbook>
</file>

<file path=xl/calcChain.xml><?xml version="1.0" encoding="utf-8"?>
<calcChain xmlns="http://schemas.openxmlformats.org/spreadsheetml/2006/main">
  <c r="K31" i="4" l="1"/>
  <c r="D7" i="1"/>
  <c r="F17" i="1" s="1"/>
  <c r="H25" i="4"/>
  <c r="H24" i="4"/>
  <c r="G22" i="4"/>
  <c r="G21" i="4"/>
  <c r="B21" i="1" s="1"/>
  <c r="J3" i="2"/>
  <c r="H3" i="2"/>
  <c r="F3" i="2"/>
  <c r="C3" i="2"/>
  <c r="F18" i="1"/>
  <c r="F5" i="2"/>
  <c r="H5" i="2"/>
  <c r="J5" i="2"/>
  <c r="F6" i="2"/>
  <c r="H6" i="2"/>
  <c r="J6" i="2"/>
  <c r="I6" i="4" s="1"/>
  <c r="F7" i="2"/>
  <c r="H7" i="2"/>
  <c r="J7" i="2"/>
  <c r="I7" i="4" s="1"/>
  <c r="F8" i="2"/>
  <c r="H8" i="2"/>
  <c r="J8" i="2"/>
  <c r="I8" i="4" s="1"/>
  <c r="F9" i="2"/>
  <c r="H9" i="2"/>
  <c r="J9" i="2"/>
  <c r="I9" i="4" s="1"/>
  <c r="F10" i="2"/>
  <c r="H10" i="2"/>
  <c r="J10" i="2"/>
  <c r="I10" i="4" s="1"/>
  <c r="F11" i="2"/>
  <c r="H11" i="2"/>
  <c r="J11" i="2"/>
  <c r="I11" i="4" s="1"/>
  <c r="F12" i="2"/>
  <c r="H12" i="2"/>
  <c r="J12" i="2"/>
  <c r="I12" i="4" s="1"/>
  <c r="F13" i="2"/>
  <c r="H13" i="2"/>
  <c r="J13" i="2"/>
  <c r="F14" i="2"/>
  <c r="H14" i="2"/>
  <c r="J14" i="2"/>
  <c r="I14" i="4" s="1"/>
  <c r="F15" i="2"/>
  <c r="H15" i="2"/>
  <c r="J15" i="2"/>
  <c r="I15" i="4" s="1"/>
  <c r="F16" i="2"/>
  <c r="H16" i="2"/>
  <c r="J16" i="2"/>
  <c r="I16" i="4" s="1"/>
  <c r="F17" i="2"/>
  <c r="H17" i="2"/>
  <c r="J17" i="2"/>
  <c r="I17" i="4" s="1"/>
  <c r="F18" i="2"/>
  <c r="H18" i="2"/>
  <c r="J18" i="2"/>
  <c r="I18" i="4" s="1"/>
  <c r="F19" i="2"/>
  <c r="H19" i="2"/>
  <c r="J19" i="2"/>
  <c r="I19" i="4" s="1"/>
  <c r="E195" i="4" l="1"/>
  <c r="E179" i="4"/>
  <c r="E163" i="4"/>
  <c r="E197" i="4"/>
  <c r="E181" i="4"/>
  <c r="E165" i="4"/>
  <c r="E199" i="4"/>
  <c r="E183" i="4"/>
  <c r="E167" i="4"/>
  <c r="C201" i="4"/>
  <c r="E185" i="4"/>
  <c r="E169" i="4"/>
  <c r="D201" i="4"/>
  <c r="E187" i="4"/>
  <c r="E171" i="4"/>
  <c r="E189" i="4"/>
  <c r="E173" i="4"/>
  <c r="E191" i="4"/>
  <c r="E175" i="4"/>
  <c r="E193" i="4"/>
  <c r="E177" i="4"/>
  <c r="E161" i="4"/>
  <c r="CB6" i="3"/>
  <c r="CB38" i="3"/>
  <c r="CA22" i="3"/>
  <c r="BZ7" i="3"/>
  <c r="BZ39" i="3"/>
  <c r="BY24" i="3"/>
  <c r="BX1" i="3"/>
  <c r="BX33" i="3"/>
  <c r="BW10" i="3"/>
  <c r="BW42" i="3"/>
  <c r="BV19" i="3"/>
  <c r="BU4" i="3"/>
  <c r="BU36" i="3"/>
  <c r="BT21" i="3"/>
  <c r="BS6" i="3"/>
  <c r="BS38" i="3"/>
  <c r="BR23" i="3"/>
  <c r="BQ8" i="3"/>
  <c r="BQ40" i="3"/>
  <c r="BP17" i="3"/>
  <c r="BP49" i="3"/>
  <c r="BO26" i="3"/>
  <c r="BN3" i="3"/>
  <c r="BN35" i="3"/>
  <c r="BM20" i="3"/>
  <c r="BL5" i="3"/>
  <c r="BL37" i="3"/>
  <c r="BK22" i="3"/>
  <c r="BJ7" i="3"/>
  <c r="BJ39" i="3"/>
  <c r="BI24" i="3"/>
  <c r="BH1" i="3"/>
  <c r="BH33" i="3"/>
  <c r="BG10" i="3"/>
  <c r="BG42" i="3"/>
  <c r="BF19" i="3"/>
  <c r="CB29" i="3"/>
  <c r="CA13" i="3"/>
  <c r="CA45" i="3"/>
  <c r="BZ30" i="3"/>
  <c r="BY15" i="3"/>
  <c r="BY47" i="3"/>
  <c r="BX32" i="3"/>
  <c r="BW9" i="3"/>
  <c r="BW41" i="3"/>
  <c r="BV18" i="3"/>
  <c r="BV50" i="3"/>
  <c r="BU27" i="3"/>
  <c r="BT12" i="3"/>
  <c r="BT44" i="3"/>
  <c r="BS29" i="3"/>
  <c r="BR14" i="3"/>
  <c r="BR46" i="3"/>
  <c r="BQ31" i="3"/>
  <c r="BP16" i="3"/>
  <c r="BP48" i="3"/>
  <c r="BO25" i="3"/>
  <c r="BN2" i="3"/>
  <c r="BN34" i="3"/>
  <c r="BM11" i="3"/>
  <c r="BM43" i="3"/>
  <c r="BL28" i="3"/>
  <c r="BK13" i="3"/>
  <c r="BK45" i="3"/>
  <c r="BJ30" i="3"/>
  <c r="BI15" i="3"/>
  <c r="BI47" i="3"/>
  <c r="BH32" i="3"/>
  <c r="BG9" i="3"/>
  <c r="BG41" i="3"/>
  <c r="BF18" i="3"/>
  <c r="BF50" i="3"/>
  <c r="BE27" i="3"/>
  <c r="BD12" i="3"/>
  <c r="BD44" i="3"/>
  <c r="BC29" i="3"/>
  <c r="BB14" i="3"/>
  <c r="BB46" i="3"/>
  <c r="BA31" i="3"/>
  <c r="AZ16" i="3"/>
  <c r="AZ48" i="3"/>
  <c r="AY25" i="3"/>
  <c r="AX2" i="3"/>
  <c r="AX34" i="3"/>
  <c r="AW11" i="3"/>
  <c r="AW43" i="3"/>
  <c r="AV28" i="3"/>
  <c r="AU13" i="3"/>
  <c r="AU45" i="3"/>
  <c r="AT30" i="3"/>
  <c r="AS15" i="3"/>
  <c r="AS47" i="3"/>
  <c r="AR32" i="3"/>
  <c r="AQ9" i="3"/>
  <c r="AQ41" i="3"/>
  <c r="AP18" i="3"/>
  <c r="AP50" i="3"/>
  <c r="AO27" i="3"/>
  <c r="AN12" i="3"/>
  <c r="AN44" i="3"/>
  <c r="CB28" i="3"/>
  <c r="CA12" i="3"/>
  <c r="CA44" i="3"/>
  <c r="BZ29" i="3"/>
  <c r="BY14" i="3"/>
  <c r="BY46" i="3"/>
  <c r="BX31" i="3"/>
  <c r="BW16" i="3"/>
  <c r="BW48" i="3"/>
  <c r="BV25" i="3"/>
  <c r="BU2" i="3"/>
  <c r="BU34" i="3"/>
  <c r="BT11" i="3"/>
  <c r="BT43" i="3"/>
  <c r="BS28" i="3"/>
  <c r="BR13" i="3"/>
  <c r="BR45" i="3"/>
  <c r="BQ30" i="3"/>
  <c r="BP15" i="3"/>
  <c r="BP47" i="3"/>
  <c r="BO32" i="3"/>
  <c r="BN9" i="3"/>
  <c r="BN41" i="3"/>
  <c r="BM18" i="3"/>
  <c r="BM50" i="3"/>
  <c r="BL27" i="3"/>
  <c r="CB14" i="3"/>
  <c r="CB46" i="3"/>
  <c r="CA30" i="3"/>
  <c r="BZ15" i="3"/>
  <c r="BZ47" i="3"/>
  <c r="BY32" i="3"/>
  <c r="BX9" i="3"/>
  <c r="BX41" i="3"/>
  <c r="BW18" i="3"/>
  <c r="BW50" i="3"/>
  <c r="BV27" i="3"/>
  <c r="BU12" i="3"/>
  <c r="BU44" i="3"/>
  <c r="BT29" i="3"/>
  <c r="BS14" i="3"/>
  <c r="BS46" i="3"/>
  <c r="BR31" i="3"/>
  <c r="BQ16" i="3"/>
  <c r="BQ48" i="3"/>
  <c r="BP25" i="3"/>
  <c r="BO2" i="3"/>
  <c r="BO34" i="3"/>
  <c r="BN11" i="3"/>
  <c r="BN43" i="3"/>
  <c r="BM28" i="3"/>
  <c r="BL13" i="3"/>
  <c r="BL45" i="3"/>
  <c r="BK30" i="3"/>
  <c r="BJ15" i="3"/>
  <c r="BJ47" i="3"/>
  <c r="BI32" i="3"/>
  <c r="BH9" i="3"/>
  <c r="BH41" i="3"/>
  <c r="BG18" i="3"/>
  <c r="BG50" i="3"/>
  <c r="CB5" i="3"/>
  <c r="CB37" i="3"/>
  <c r="CA21" i="3"/>
  <c r="BZ6" i="3"/>
  <c r="BZ38" i="3"/>
  <c r="BY23" i="3"/>
  <c r="BX8" i="3"/>
  <c r="BX40" i="3"/>
  <c r="BW17" i="3"/>
  <c r="BW49" i="3"/>
  <c r="BV26" i="3"/>
  <c r="BU3" i="3"/>
  <c r="BU35" i="3"/>
  <c r="BT20" i="3"/>
  <c r="BS5" i="3"/>
  <c r="BS37" i="3"/>
  <c r="BR22" i="3"/>
  <c r="BQ7" i="3"/>
  <c r="BQ39" i="3"/>
  <c r="BP24" i="3"/>
  <c r="BO1" i="3"/>
  <c r="BO33" i="3"/>
  <c r="BN10" i="3"/>
  <c r="BN42" i="3"/>
  <c r="BM19" i="3"/>
  <c r="BL4" i="3"/>
  <c r="BL36" i="3"/>
  <c r="BK21" i="3"/>
  <c r="BJ6" i="3"/>
  <c r="BJ38" i="3"/>
  <c r="BI23" i="3"/>
  <c r="BH8" i="3"/>
  <c r="BH40" i="3"/>
  <c r="BG17" i="3"/>
  <c r="BG49" i="3"/>
  <c r="BF26" i="3"/>
  <c r="BE3" i="3"/>
  <c r="BE35" i="3"/>
  <c r="BD20" i="3"/>
  <c r="BC5" i="3"/>
  <c r="BC37" i="3"/>
  <c r="CB22" i="3"/>
  <c r="CA6" i="3"/>
  <c r="CA38" i="3"/>
  <c r="BZ23" i="3"/>
  <c r="BY8" i="3"/>
  <c r="BY40" i="3"/>
  <c r="BX17" i="3"/>
  <c r="BX49" i="3"/>
  <c r="BW26" i="3"/>
  <c r="BV3" i="3"/>
  <c r="BV35" i="3"/>
  <c r="BU20" i="3"/>
  <c r="BT5" i="3"/>
  <c r="BT37" i="3"/>
  <c r="BS22" i="3"/>
  <c r="BR7" i="3"/>
  <c r="BR39" i="3"/>
  <c r="BQ24" i="3"/>
  <c r="BP1" i="3"/>
  <c r="BP33" i="3"/>
  <c r="BO10" i="3"/>
  <c r="BO42" i="3"/>
  <c r="BN19" i="3"/>
  <c r="BM4" i="3"/>
  <c r="BM36" i="3"/>
  <c r="BL21" i="3"/>
  <c r="BK6" i="3"/>
  <c r="BK38" i="3"/>
  <c r="BJ23" i="3"/>
  <c r="BI8" i="3"/>
  <c r="BI40" i="3"/>
  <c r="BH17" i="3"/>
  <c r="BH49" i="3"/>
  <c r="BG26" i="3"/>
  <c r="BF3" i="3"/>
  <c r="CB13" i="3"/>
  <c r="CB45" i="3"/>
  <c r="CA29" i="3"/>
  <c r="BZ14" i="3"/>
  <c r="BZ46" i="3"/>
  <c r="BY31" i="3"/>
  <c r="BX16" i="3"/>
  <c r="BX48" i="3"/>
  <c r="BW25" i="3"/>
  <c r="BV2" i="3"/>
  <c r="BV34" i="3"/>
  <c r="BU11" i="3"/>
  <c r="BU43" i="3"/>
  <c r="BT28" i="3"/>
  <c r="BS13" i="3"/>
  <c r="BS45" i="3"/>
  <c r="BR30" i="3"/>
  <c r="BQ15" i="3"/>
  <c r="BQ47" i="3"/>
  <c r="BP32" i="3"/>
  <c r="BO9" i="3"/>
  <c r="BO41" i="3"/>
  <c r="BN18" i="3"/>
  <c r="BN50" i="3"/>
  <c r="BM27" i="3"/>
  <c r="BL12" i="3"/>
  <c r="BL44" i="3"/>
  <c r="BK29" i="3"/>
  <c r="BJ14" i="3"/>
  <c r="BJ46" i="3"/>
  <c r="BI31" i="3"/>
  <c r="BH16" i="3"/>
  <c r="CB30" i="3"/>
  <c r="CA14" i="3"/>
  <c r="CA46" i="3"/>
  <c r="BZ31" i="3"/>
  <c r="BY16" i="3"/>
  <c r="BY48" i="3"/>
  <c r="BX25" i="3"/>
  <c r="BW2" i="3"/>
  <c r="BW34" i="3"/>
  <c r="BV11" i="3"/>
  <c r="BV43" i="3"/>
  <c r="BU28" i="3"/>
  <c r="BT13" i="3"/>
  <c r="BT45" i="3"/>
  <c r="BS30" i="3"/>
  <c r="BR15" i="3"/>
  <c r="BR47" i="3"/>
  <c r="BQ32" i="3"/>
  <c r="BP9" i="3"/>
  <c r="BP41" i="3"/>
  <c r="BO18" i="3"/>
  <c r="BO50" i="3"/>
  <c r="BN27" i="3"/>
  <c r="BM12" i="3"/>
  <c r="BM44" i="3"/>
  <c r="BL29" i="3"/>
  <c r="BK14" i="3"/>
  <c r="BK46" i="3"/>
  <c r="BJ31" i="3"/>
  <c r="BI16" i="3"/>
  <c r="BI48" i="3"/>
  <c r="BH25" i="3"/>
  <c r="BG2" i="3"/>
  <c r="BG34" i="3"/>
  <c r="BF11" i="3"/>
  <c r="CB21" i="3"/>
  <c r="CA5" i="3"/>
  <c r="CA37" i="3"/>
  <c r="BZ22" i="3"/>
  <c r="BY7" i="3"/>
  <c r="BY39" i="3"/>
  <c r="BX24" i="3"/>
  <c r="BW1" i="3"/>
  <c r="BW33" i="3"/>
  <c r="BV10" i="3"/>
  <c r="BV42" i="3"/>
  <c r="BU19" i="3"/>
  <c r="BT4" i="3"/>
  <c r="BT36" i="3"/>
  <c r="BS21" i="3"/>
  <c r="BR6" i="3"/>
  <c r="BR38" i="3"/>
  <c r="BQ23" i="3"/>
  <c r="BP8" i="3"/>
  <c r="BP40" i="3"/>
  <c r="BO17" i="3"/>
  <c r="BO49" i="3"/>
  <c r="BN26" i="3"/>
  <c r="BK5" i="3"/>
  <c r="BI39" i="3"/>
  <c r="BG25" i="3"/>
  <c r="BF34" i="3"/>
  <c r="BE43" i="3"/>
  <c r="BC13" i="3"/>
  <c r="BB22" i="3"/>
  <c r="BA15" i="3"/>
  <c r="AZ8" i="3"/>
  <c r="AY1" i="3"/>
  <c r="AY41" i="3"/>
  <c r="AX26" i="3"/>
  <c r="AW19" i="3"/>
  <c r="AV12" i="3"/>
  <c r="AU5" i="3"/>
  <c r="AT6" i="3"/>
  <c r="AT46" i="3"/>
  <c r="AS39" i="3"/>
  <c r="AR40" i="3"/>
  <c r="AQ25" i="3"/>
  <c r="AP10" i="3"/>
  <c r="AO3" i="3"/>
  <c r="AO43" i="3"/>
  <c r="AN36" i="3"/>
  <c r="CB36" i="3"/>
  <c r="CA28" i="3"/>
  <c r="BZ21" i="3"/>
  <c r="BY22" i="3"/>
  <c r="BX15" i="3"/>
  <c r="BW8" i="3"/>
  <c r="BV1" i="3"/>
  <c r="BV41" i="3"/>
  <c r="BU26" i="3"/>
  <c r="BT19" i="3"/>
  <c r="BS12" i="3"/>
  <c r="BR5" i="3"/>
  <c r="BQ6" i="3"/>
  <c r="BQ46" i="3"/>
  <c r="BP39" i="3"/>
  <c r="BO40" i="3"/>
  <c r="BN25" i="3"/>
  <c r="BM10" i="3"/>
  <c r="BL3" i="3"/>
  <c r="BL43" i="3"/>
  <c r="BK28" i="3"/>
  <c r="BJ13" i="3"/>
  <c r="BJ45" i="3"/>
  <c r="BI30" i="3"/>
  <c r="BH15" i="3"/>
  <c r="BH47" i="3"/>
  <c r="BG32" i="3"/>
  <c r="BF9" i="3"/>
  <c r="BF41" i="3"/>
  <c r="BE18" i="3"/>
  <c r="BE50" i="3"/>
  <c r="BD27" i="3"/>
  <c r="BC12" i="3"/>
  <c r="BC44" i="3"/>
  <c r="BB29" i="3"/>
  <c r="BA14" i="3"/>
  <c r="BA46" i="3"/>
  <c r="AZ31" i="3"/>
  <c r="AY16" i="3"/>
  <c r="AY48" i="3"/>
  <c r="AX25" i="3"/>
  <c r="AW2" i="3"/>
  <c r="AW34" i="3"/>
  <c r="AV11" i="3"/>
  <c r="AV43" i="3"/>
  <c r="AU28" i="3"/>
  <c r="AT13" i="3"/>
  <c r="AT45" i="3"/>
  <c r="AS30" i="3"/>
  <c r="AR15" i="3"/>
  <c r="AR47" i="3"/>
  <c r="AQ32" i="3"/>
  <c r="AP9" i="3"/>
  <c r="AP41" i="3"/>
  <c r="AO18" i="3"/>
  <c r="AO50" i="3"/>
  <c r="AN27" i="3"/>
  <c r="CB19" i="3"/>
  <c r="CA3" i="3"/>
  <c r="CA35" i="3"/>
  <c r="BZ20" i="3"/>
  <c r="BY5" i="3"/>
  <c r="BY37" i="3"/>
  <c r="BX22" i="3"/>
  <c r="BW7" i="3"/>
  <c r="BW39" i="3"/>
  <c r="BV24" i="3"/>
  <c r="BU1" i="3"/>
  <c r="BU33" i="3"/>
  <c r="BT10" i="3"/>
  <c r="BT42" i="3"/>
  <c r="BS19" i="3"/>
  <c r="BR4" i="3"/>
  <c r="BR36" i="3"/>
  <c r="BQ21" i="3"/>
  <c r="BP6" i="3"/>
  <c r="BP38" i="3"/>
  <c r="BO23" i="3"/>
  <c r="BN8" i="3"/>
  <c r="BN40" i="3"/>
  <c r="BM17" i="3"/>
  <c r="BM49" i="3"/>
  <c r="BL26" i="3"/>
  <c r="BK3" i="3"/>
  <c r="BK35" i="3"/>
  <c r="BJ20" i="3"/>
  <c r="BI5" i="3"/>
  <c r="BI37" i="3"/>
  <c r="BM3" i="3"/>
  <c r="BK37" i="3"/>
  <c r="BH24" i="3"/>
  <c r="BG33" i="3"/>
  <c r="BF42" i="3"/>
  <c r="BD4" i="3"/>
  <c r="BC21" i="3"/>
  <c r="BB30" i="3"/>
  <c r="BA23" i="3"/>
  <c r="AZ24" i="3"/>
  <c r="AY9" i="3"/>
  <c r="AY49" i="3"/>
  <c r="AX42" i="3"/>
  <c r="AW27" i="3"/>
  <c r="AV20" i="3"/>
  <c r="AU21" i="3"/>
  <c r="AT14" i="3"/>
  <c r="AS7" i="3"/>
  <c r="AR8" i="3"/>
  <c r="AR48" i="3"/>
  <c r="AQ33" i="3"/>
  <c r="AP26" i="3"/>
  <c r="AO11" i="3"/>
  <c r="AN4" i="3"/>
  <c r="CB4" i="3"/>
  <c r="CB44" i="3"/>
  <c r="CA36" i="3"/>
  <c r="BZ37" i="3"/>
  <c r="BY30" i="3"/>
  <c r="BX23" i="3"/>
  <c r="BW24" i="3"/>
  <c r="BV9" i="3"/>
  <c r="BV49" i="3"/>
  <c r="BU42" i="3"/>
  <c r="BT27" i="3"/>
  <c r="BS20" i="3"/>
  <c r="BR21" i="3"/>
  <c r="BQ14" i="3"/>
  <c r="BP7" i="3"/>
  <c r="BO8" i="3"/>
  <c r="BO48" i="3"/>
  <c r="BN33" i="3"/>
  <c r="BM26" i="3"/>
  <c r="BL11" i="3"/>
  <c r="BK4" i="3"/>
  <c r="BK36" i="3"/>
  <c r="BJ21" i="3"/>
  <c r="BI6" i="3"/>
  <c r="BI38" i="3"/>
  <c r="BH23" i="3"/>
  <c r="BG8" i="3"/>
  <c r="BG40" i="3"/>
  <c r="BF17" i="3"/>
  <c r="BF49" i="3"/>
  <c r="BM35" i="3"/>
  <c r="BJ22" i="3"/>
  <c r="BH48" i="3"/>
  <c r="BF2" i="3"/>
  <c r="BE11" i="3"/>
  <c r="BD28" i="3"/>
  <c r="BC45" i="3"/>
  <c r="BB38" i="3"/>
  <c r="BA39" i="3"/>
  <c r="AZ32" i="3"/>
  <c r="AY17" i="3"/>
  <c r="AX10" i="3"/>
  <c r="AX50" i="3"/>
  <c r="AW35" i="3"/>
  <c r="AV36" i="3"/>
  <c r="AU29" i="3"/>
  <c r="AT22" i="3"/>
  <c r="AS23" i="3"/>
  <c r="AR16" i="3"/>
  <c r="AQ1" i="3"/>
  <c r="AQ49" i="3"/>
  <c r="AP34" i="3"/>
  <c r="AO19" i="3"/>
  <c r="AN20" i="3"/>
  <c r="CB12" i="3"/>
  <c r="CA4" i="3"/>
  <c r="BZ5" i="3"/>
  <c r="BZ45" i="3"/>
  <c r="BY38" i="3"/>
  <c r="BX39" i="3"/>
  <c r="BW32" i="3"/>
  <c r="BV17" i="3"/>
  <c r="BU10" i="3"/>
  <c r="BU50" i="3"/>
  <c r="BT35" i="3"/>
  <c r="BS36" i="3"/>
  <c r="BR29" i="3"/>
  <c r="BQ22" i="3"/>
  <c r="BP23" i="3"/>
  <c r="BO16" i="3"/>
  <c r="BN1" i="3"/>
  <c r="BN49" i="3"/>
  <c r="BM34" i="3"/>
  <c r="BL19" i="3"/>
  <c r="BK12" i="3"/>
  <c r="BK44" i="3"/>
  <c r="BJ29" i="3"/>
  <c r="BI14" i="3"/>
  <c r="BI46" i="3"/>
  <c r="BH31" i="3"/>
  <c r="BG16" i="3"/>
  <c r="BG48" i="3"/>
  <c r="BF25" i="3"/>
  <c r="BE2" i="3"/>
  <c r="BE34" i="3"/>
  <c r="BD11" i="3"/>
  <c r="BD43" i="3"/>
  <c r="BC28" i="3"/>
  <c r="BB13" i="3"/>
  <c r="BB45" i="3"/>
  <c r="BL20" i="3"/>
  <c r="BI7" i="3"/>
  <c r="BG1" i="3"/>
  <c r="BF10" i="3"/>
  <c r="BE19" i="3"/>
  <c r="BD36" i="3"/>
  <c r="BB6" i="3"/>
  <c r="BA7" i="3"/>
  <c r="BA47" i="3"/>
  <c r="AZ40" i="3"/>
  <c r="AY33" i="3"/>
  <c r="AX18" i="3"/>
  <c r="AW3" i="3"/>
  <c r="AV4" i="3"/>
  <c r="AV44" i="3"/>
  <c r="AU37" i="3"/>
  <c r="AT38" i="3"/>
  <c r="AS31" i="3"/>
  <c r="AR24" i="3"/>
  <c r="AQ17" i="3"/>
  <c r="AP2" i="3"/>
  <c r="AP42" i="3"/>
  <c r="AO35" i="3"/>
  <c r="AN28" i="3"/>
  <c r="CB20" i="3"/>
  <c r="CA20" i="3"/>
  <c r="BZ13" i="3"/>
  <c r="BY6" i="3"/>
  <c r="BX7" i="3"/>
  <c r="BX47" i="3"/>
  <c r="BW40" i="3"/>
  <c r="BV33" i="3"/>
  <c r="BU18" i="3"/>
  <c r="BT3" i="3"/>
  <c r="BS4" i="3"/>
  <c r="BS44" i="3"/>
  <c r="BR37" i="3"/>
  <c r="BQ38" i="3"/>
  <c r="BP31" i="3"/>
  <c r="BO24" i="3"/>
  <c r="BN17" i="3"/>
  <c r="BM2" i="3"/>
  <c r="BM42" i="3"/>
  <c r="BL35" i="3"/>
  <c r="BK20" i="3"/>
  <c r="BJ5" i="3"/>
  <c r="BJ37" i="3"/>
  <c r="BI22" i="3"/>
  <c r="BH7" i="3"/>
  <c r="BH39" i="3"/>
  <c r="BG24" i="3"/>
  <c r="BF1" i="3"/>
  <c r="BF33" i="3"/>
  <c r="BE10" i="3"/>
  <c r="BE42" i="3"/>
  <c r="BD19" i="3"/>
  <c r="BC4" i="3"/>
  <c r="BC36" i="3"/>
  <c r="BB21" i="3"/>
  <c r="BA6" i="3"/>
  <c r="BA38" i="3"/>
  <c r="AZ23" i="3"/>
  <c r="AY8" i="3"/>
  <c r="AY40" i="3"/>
  <c r="AX17" i="3"/>
  <c r="AX49" i="3"/>
  <c r="AW26" i="3"/>
  <c r="AV3" i="3"/>
  <c r="AV35" i="3"/>
  <c r="AU20" i="3"/>
  <c r="AT5" i="3"/>
  <c r="AT37" i="3"/>
  <c r="AS22" i="3"/>
  <c r="AR7" i="3"/>
  <c r="AR39" i="3"/>
  <c r="AQ24" i="3"/>
  <c r="AP1" i="3"/>
  <c r="AP33" i="3"/>
  <c r="AO10" i="3"/>
  <c r="AO42" i="3"/>
  <c r="AN19" i="3"/>
  <c r="CB11" i="3"/>
  <c r="CB43" i="3"/>
  <c r="CA27" i="3"/>
  <c r="BZ12" i="3"/>
  <c r="BZ44" i="3"/>
  <c r="BY29" i="3"/>
  <c r="BX14" i="3"/>
  <c r="BX46" i="3"/>
  <c r="BW31" i="3"/>
  <c r="BV16" i="3"/>
  <c r="BV48" i="3"/>
  <c r="BU25" i="3"/>
  <c r="BT2" i="3"/>
  <c r="BT34" i="3"/>
  <c r="BS11" i="3"/>
  <c r="BS43" i="3"/>
  <c r="BR28" i="3"/>
  <c r="BQ13" i="3"/>
  <c r="BQ45" i="3"/>
  <c r="BP30" i="3"/>
  <c r="BO15" i="3"/>
  <c r="BO47" i="3"/>
  <c r="BN32" i="3"/>
  <c r="BM9" i="3"/>
  <c r="BM41" i="3"/>
  <c r="BL18" i="3"/>
  <c r="BL50" i="3"/>
  <c r="BK27" i="3"/>
  <c r="BJ12" i="3"/>
  <c r="BJ44" i="3"/>
  <c r="BI29" i="3"/>
  <c r="BH14" i="3"/>
  <c r="BH46" i="3"/>
  <c r="BG31" i="3"/>
  <c r="BF16" i="3"/>
  <c r="BF48" i="3"/>
  <c r="BE25" i="3"/>
  <c r="BD2" i="3"/>
  <c r="BD34" i="3"/>
  <c r="BC11" i="3"/>
  <c r="BC43" i="3"/>
  <c r="BB28" i="3"/>
  <c r="BA13" i="3"/>
  <c r="BA45" i="3"/>
  <c r="AZ30" i="3"/>
  <c r="AY15" i="3"/>
  <c r="BE26" i="3"/>
  <c r="BB5" i="3"/>
  <c r="AZ7" i="3"/>
  <c r="AY24" i="3"/>
  <c r="AX33" i="3"/>
  <c r="AW42" i="3"/>
  <c r="AU4" i="3"/>
  <c r="AT21" i="3"/>
  <c r="AS38" i="3"/>
  <c r="AQ8" i="3"/>
  <c r="AP17" i="3"/>
  <c r="AO26" i="3"/>
  <c r="AN35" i="3"/>
  <c r="CA11" i="3"/>
  <c r="BZ28" i="3"/>
  <c r="BY45" i="3"/>
  <c r="BW15" i="3"/>
  <c r="BV32" i="3"/>
  <c r="BU41" i="3"/>
  <c r="BT50" i="3"/>
  <c r="BR12" i="3"/>
  <c r="BQ29" i="3"/>
  <c r="BP46" i="3"/>
  <c r="BN16" i="3"/>
  <c r="BM25" i="3"/>
  <c r="BL34" i="3"/>
  <c r="BK43" i="3"/>
  <c r="BI13" i="3"/>
  <c r="BH22" i="3"/>
  <c r="BG15" i="3"/>
  <c r="BF8" i="3"/>
  <c r="BE1" i="3"/>
  <c r="BE41" i="3"/>
  <c r="BD26" i="3"/>
  <c r="BC19" i="3"/>
  <c r="BB12" i="3"/>
  <c r="BA5" i="3"/>
  <c r="AZ6" i="3"/>
  <c r="AZ46" i="3"/>
  <c r="AY39" i="3"/>
  <c r="AX24" i="3"/>
  <c r="AW1" i="3"/>
  <c r="AW33" i="3"/>
  <c r="AV10" i="3"/>
  <c r="AV42" i="3"/>
  <c r="AU19" i="3"/>
  <c r="AT4" i="3"/>
  <c r="AT36" i="3"/>
  <c r="AS21" i="3"/>
  <c r="AR6" i="3"/>
  <c r="AR38" i="3"/>
  <c r="AQ23" i="3"/>
  <c r="AP8" i="3"/>
  <c r="AP40" i="3"/>
  <c r="AO17" i="3"/>
  <c r="AO49" i="3"/>
  <c r="AN26" i="3"/>
  <c r="CB10" i="3"/>
  <c r="CB42" i="3"/>
  <c r="CA18" i="3"/>
  <c r="CA50" i="3"/>
  <c r="BZ27" i="3"/>
  <c r="BY12" i="3"/>
  <c r="BY44" i="3"/>
  <c r="BX29" i="3"/>
  <c r="BW14" i="3"/>
  <c r="BW46" i="3"/>
  <c r="BV31" i="3"/>
  <c r="BU16" i="3"/>
  <c r="BU48" i="3"/>
  <c r="BT25" i="3"/>
  <c r="BS2" i="3"/>
  <c r="BS34" i="3"/>
  <c r="BR11" i="3"/>
  <c r="BR43" i="3"/>
  <c r="BQ28" i="3"/>
  <c r="BP13" i="3"/>
  <c r="BP45" i="3"/>
  <c r="BO30" i="3"/>
  <c r="BN15" i="3"/>
  <c r="BN47" i="3"/>
  <c r="BM32" i="3"/>
  <c r="BL9" i="3"/>
  <c r="BL41" i="3"/>
  <c r="BK18" i="3"/>
  <c r="BK50" i="3"/>
  <c r="BJ27" i="3"/>
  <c r="BI12" i="3"/>
  <c r="BI44" i="3"/>
  <c r="BH29" i="3"/>
  <c r="BG14" i="3"/>
  <c r="BG46" i="3"/>
  <c r="BF31" i="3"/>
  <c r="BE16" i="3"/>
  <c r="BE48" i="3"/>
  <c r="BD25" i="3"/>
  <c r="BC2" i="3"/>
  <c r="BC34" i="3"/>
  <c r="BB11" i="3"/>
  <c r="BB43" i="3"/>
  <c r="BA28" i="3"/>
  <c r="AZ13" i="3"/>
  <c r="AZ45" i="3"/>
  <c r="AY30" i="3"/>
  <c r="AX15" i="3"/>
  <c r="AX47" i="3"/>
  <c r="AW32" i="3"/>
  <c r="AV9" i="3"/>
  <c r="AV41" i="3"/>
  <c r="AU18" i="3"/>
  <c r="AU50" i="3"/>
  <c r="AT27" i="3"/>
  <c r="AS12" i="3"/>
  <c r="AS44" i="3"/>
  <c r="CB25" i="3"/>
  <c r="CA1" i="3"/>
  <c r="CA33" i="3"/>
  <c r="BZ10" i="3"/>
  <c r="BZ42" i="3"/>
  <c r="BY19" i="3"/>
  <c r="BX4" i="3"/>
  <c r="BX36" i="3"/>
  <c r="BW21" i="3"/>
  <c r="BV6" i="3"/>
  <c r="BV38" i="3"/>
  <c r="BU23" i="3"/>
  <c r="BT8" i="3"/>
  <c r="BT40" i="3"/>
  <c r="BS17" i="3"/>
  <c r="BS49" i="3"/>
  <c r="BR26" i="3"/>
  <c r="BQ3" i="3"/>
  <c r="BQ35" i="3"/>
  <c r="BP20" i="3"/>
  <c r="BO5" i="3"/>
  <c r="BO37" i="3"/>
  <c r="BN22" i="3"/>
  <c r="BM7" i="3"/>
  <c r="BM39" i="3"/>
  <c r="BL24" i="3"/>
  <c r="BK1" i="3"/>
  <c r="BK33" i="3"/>
  <c r="BJ10" i="3"/>
  <c r="BJ42" i="3"/>
  <c r="BI19" i="3"/>
  <c r="BH4" i="3"/>
  <c r="BH36" i="3"/>
  <c r="BG21" i="3"/>
  <c r="BF6" i="3"/>
  <c r="BF38" i="3"/>
  <c r="BE23" i="3"/>
  <c r="BD8" i="3"/>
  <c r="BD40" i="3"/>
  <c r="BC17" i="3"/>
  <c r="BC49" i="3"/>
  <c r="BB26" i="3"/>
  <c r="BA3" i="3"/>
  <c r="BA35" i="3"/>
  <c r="AZ20" i="3"/>
  <c r="AY5" i="3"/>
  <c r="AY37" i="3"/>
  <c r="AX22" i="3"/>
  <c r="AW7" i="3"/>
  <c r="AW39" i="3"/>
  <c r="AV24" i="3"/>
  <c r="AU1" i="3"/>
  <c r="AU33" i="3"/>
  <c r="AT10" i="3"/>
  <c r="AT42" i="3"/>
  <c r="AS19" i="3"/>
  <c r="AR4" i="3"/>
  <c r="AR36" i="3"/>
  <c r="CB24" i="3"/>
  <c r="CA8" i="3"/>
  <c r="CA40" i="3"/>
  <c r="BZ17" i="3"/>
  <c r="BZ49" i="3"/>
  <c r="BY26" i="3"/>
  <c r="BX3" i="3"/>
  <c r="BX35" i="3"/>
  <c r="BW20" i="3"/>
  <c r="BV5" i="3"/>
  <c r="BV37" i="3"/>
  <c r="BU22" i="3"/>
  <c r="BT7" i="3"/>
  <c r="BT39" i="3"/>
  <c r="BS24" i="3"/>
  <c r="BR1" i="3"/>
  <c r="BR33" i="3"/>
  <c r="BQ10" i="3"/>
  <c r="BQ42" i="3"/>
  <c r="BP19" i="3"/>
  <c r="BO4" i="3"/>
  <c r="BO36" i="3"/>
  <c r="BD3" i="3"/>
  <c r="BB37" i="3"/>
  <c r="AZ15" i="3"/>
  <c r="AY32" i="3"/>
  <c r="AX41" i="3"/>
  <c r="AW50" i="3"/>
  <c r="AU12" i="3"/>
  <c r="AT29" i="3"/>
  <c r="AS46" i="3"/>
  <c r="AQ16" i="3"/>
  <c r="AP25" i="3"/>
  <c r="AO34" i="3"/>
  <c r="CB3" i="3"/>
  <c r="CA19" i="3"/>
  <c r="BZ36" i="3"/>
  <c r="BX6" i="3"/>
  <c r="BW23" i="3"/>
  <c r="BV40" i="3"/>
  <c r="BU49" i="3"/>
  <c r="BS3" i="3"/>
  <c r="BR20" i="3"/>
  <c r="BQ37" i="3"/>
  <c r="BO7" i="3"/>
  <c r="BN24" i="3"/>
  <c r="BM33" i="3"/>
  <c r="BL42" i="3"/>
  <c r="BJ4" i="3"/>
  <c r="BI21" i="3"/>
  <c r="BH30" i="3"/>
  <c r="BG23" i="3"/>
  <c r="BF24" i="3"/>
  <c r="BE9" i="3"/>
  <c r="BE49" i="3"/>
  <c r="BD42" i="3"/>
  <c r="BC27" i="3"/>
  <c r="BB20" i="3"/>
  <c r="BA21" i="3"/>
  <c r="AZ14" i="3"/>
  <c r="AY7" i="3"/>
  <c r="AY47" i="3"/>
  <c r="AX32" i="3"/>
  <c r="AW9" i="3"/>
  <c r="AW41" i="3"/>
  <c r="AV18" i="3"/>
  <c r="AV50" i="3"/>
  <c r="AU27" i="3"/>
  <c r="AT12" i="3"/>
  <c r="AT44" i="3"/>
  <c r="AS29" i="3"/>
  <c r="AR14" i="3"/>
  <c r="AR46" i="3"/>
  <c r="AQ31" i="3"/>
  <c r="AP16" i="3"/>
  <c r="AP48" i="3"/>
  <c r="AO25" i="3"/>
  <c r="AN2" i="3"/>
  <c r="AN34" i="3"/>
  <c r="CB18" i="3"/>
  <c r="CB50" i="3"/>
  <c r="CA26" i="3"/>
  <c r="BZ3" i="3"/>
  <c r="BZ35" i="3"/>
  <c r="BY20" i="3"/>
  <c r="BX5" i="3"/>
  <c r="BX37" i="3"/>
  <c r="BW22" i="3"/>
  <c r="BV7" i="3"/>
  <c r="BV39" i="3"/>
  <c r="BU24" i="3"/>
  <c r="BT1" i="3"/>
  <c r="BT33" i="3"/>
  <c r="BS10" i="3"/>
  <c r="BS42" i="3"/>
  <c r="BR19" i="3"/>
  <c r="BQ4" i="3"/>
  <c r="BQ36" i="3"/>
  <c r="BP21" i="3"/>
  <c r="BO6" i="3"/>
  <c r="BO38" i="3"/>
  <c r="BN23" i="3"/>
  <c r="BM8" i="3"/>
  <c r="BM40" i="3"/>
  <c r="BL17" i="3"/>
  <c r="BL49" i="3"/>
  <c r="BK26" i="3"/>
  <c r="BJ3" i="3"/>
  <c r="BJ35" i="3"/>
  <c r="BI20" i="3"/>
  <c r="BH5" i="3"/>
  <c r="BH37" i="3"/>
  <c r="BG22" i="3"/>
  <c r="BF7" i="3"/>
  <c r="BF39" i="3"/>
  <c r="BE24" i="3"/>
  <c r="BD1" i="3"/>
  <c r="BD33" i="3"/>
  <c r="BC10" i="3"/>
  <c r="BC42" i="3"/>
  <c r="BB19" i="3"/>
  <c r="BA4" i="3"/>
  <c r="BA36" i="3"/>
  <c r="AZ21" i="3"/>
  <c r="AY6" i="3"/>
  <c r="AY38" i="3"/>
  <c r="AX23" i="3"/>
  <c r="AW8" i="3"/>
  <c r="AW40" i="3"/>
  <c r="AV17" i="3"/>
  <c r="AV49" i="3"/>
  <c r="AU26" i="3"/>
  <c r="AT3" i="3"/>
  <c r="AT35" i="3"/>
  <c r="AS20" i="3"/>
  <c r="CB1" i="3"/>
  <c r="CB33" i="3"/>
  <c r="CA9" i="3"/>
  <c r="CA41" i="3"/>
  <c r="BZ18" i="3"/>
  <c r="BZ50" i="3"/>
  <c r="BY27" i="3"/>
  <c r="BX12" i="3"/>
  <c r="BX44" i="3"/>
  <c r="BW29" i="3"/>
  <c r="BV14" i="3"/>
  <c r="BV46" i="3"/>
  <c r="BU31" i="3"/>
  <c r="BT16" i="3"/>
  <c r="BD35" i="3"/>
  <c r="BA22" i="3"/>
  <c r="AZ39" i="3"/>
  <c r="AX1" i="3"/>
  <c r="AW10" i="3"/>
  <c r="AV19" i="3"/>
  <c r="AU36" i="3"/>
  <c r="AS6" i="3"/>
  <c r="AR23" i="3"/>
  <c r="AQ40" i="3"/>
  <c r="AP49" i="3"/>
  <c r="AN3" i="3"/>
  <c r="CB27" i="3"/>
  <c r="CA43" i="3"/>
  <c r="BY13" i="3"/>
  <c r="BX30" i="3"/>
  <c r="BW47" i="3"/>
  <c r="BU9" i="3"/>
  <c r="BT18" i="3"/>
  <c r="BS27" i="3"/>
  <c r="BR44" i="3"/>
  <c r="BP14" i="3"/>
  <c r="BO31" i="3"/>
  <c r="BN48" i="3"/>
  <c r="BL2" i="3"/>
  <c r="BK11" i="3"/>
  <c r="BJ28" i="3"/>
  <c r="BI45" i="3"/>
  <c r="BH38" i="3"/>
  <c r="BG39" i="3"/>
  <c r="BF32" i="3"/>
  <c r="BE17" i="3"/>
  <c r="BD10" i="3"/>
  <c r="BD50" i="3"/>
  <c r="BC35" i="3"/>
  <c r="BB36" i="3"/>
  <c r="BA29" i="3"/>
  <c r="AZ22" i="3"/>
  <c r="AY23" i="3"/>
  <c r="AX8" i="3"/>
  <c r="AX40" i="3"/>
  <c r="AW17" i="3"/>
  <c r="AW49" i="3"/>
  <c r="AV26" i="3"/>
  <c r="AU3" i="3"/>
  <c r="AU35" i="3"/>
  <c r="AT20" i="3"/>
  <c r="AS5" i="3"/>
  <c r="AS37" i="3"/>
  <c r="AR22" i="3"/>
  <c r="AQ7" i="3"/>
  <c r="AQ39" i="3"/>
  <c r="AP24" i="3"/>
  <c r="AO1" i="3"/>
  <c r="AO33" i="3"/>
  <c r="AN10" i="3"/>
  <c r="AN42" i="3"/>
  <c r="CB26" i="3"/>
  <c r="CA2" i="3"/>
  <c r="CA34" i="3"/>
  <c r="BZ11" i="3"/>
  <c r="BZ43" i="3"/>
  <c r="BY28" i="3"/>
  <c r="BX13" i="3"/>
  <c r="BX45" i="3"/>
  <c r="BW30" i="3"/>
  <c r="BV15" i="3"/>
  <c r="BV47" i="3"/>
  <c r="BU32" i="3"/>
  <c r="BT9" i="3"/>
  <c r="BT41" i="3"/>
  <c r="BS18" i="3"/>
  <c r="BS50" i="3"/>
  <c r="BR27" i="3"/>
  <c r="BQ12" i="3"/>
  <c r="BQ44" i="3"/>
  <c r="BP29" i="3"/>
  <c r="BO14" i="3"/>
  <c r="BO46" i="3"/>
  <c r="BN31" i="3"/>
  <c r="BM16" i="3"/>
  <c r="BM48" i="3"/>
  <c r="BL25" i="3"/>
  <c r="BK2" i="3"/>
  <c r="BK34" i="3"/>
  <c r="BJ11" i="3"/>
  <c r="BJ43" i="3"/>
  <c r="BI28" i="3"/>
  <c r="BH13" i="3"/>
  <c r="BH45" i="3"/>
  <c r="BG30" i="3"/>
  <c r="BF15" i="3"/>
  <c r="BF47" i="3"/>
  <c r="BE32" i="3"/>
  <c r="BD9" i="3"/>
  <c r="BD41" i="3"/>
  <c r="BC20" i="3"/>
  <c r="BA30" i="3"/>
  <c r="AZ47" i="3"/>
  <c r="AX9" i="3"/>
  <c r="AW18" i="3"/>
  <c r="AV27" i="3"/>
  <c r="AU44" i="3"/>
  <c r="AS14" i="3"/>
  <c r="AR31" i="3"/>
  <c r="AQ48" i="3"/>
  <c r="AO2" i="3"/>
  <c r="AN11" i="3"/>
  <c r="CB35" i="3"/>
  <c r="BZ4" i="3"/>
  <c r="BY21" i="3"/>
  <c r="BX38" i="3"/>
  <c r="BV8" i="3"/>
  <c r="BU17" i="3"/>
  <c r="BT26" i="3"/>
  <c r="BS35" i="3"/>
  <c r="BQ5" i="3"/>
  <c r="BP22" i="3"/>
  <c r="BO39" i="3"/>
  <c r="BM1" i="3"/>
  <c r="BL10" i="3"/>
  <c r="BK19" i="3"/>
  <c r="BJ36" i="3"/>
  <c r="BH6" i="3"/>
  <c r="BG7" i="3"/>
  <c r="BG47" i="3"/>
  <c r="BF40" i="3"/>
  <c r="BE33" i="3"/>
  <c r="BD18" i="3"/>
  <c r="BC3" i="3"/>
  <c r="BB4" i="3"/>
  <c r="BB44" i="3"/>
  <c r="BA37" i="3"/>
  <c r="AZ38" i="3"/>
  <c r="AY31" i="3"/>
  <c r="AX16" i="3"/>
  <c r="AX48" i="3"/>
  <c r="AW25" i="3"/>
  <c r="AV2" i="3"/>
  <c r="AV34" i="3"/>
  <c r="AU11" i="3"/>
  <c r="AU43" i="3"/>
  <c r="AT28" i="3"/>
  <c r="AS13" i="3"/>
  <c r="AS45" i="3"/>
  <c r="AR30" i="3"/>
  <c r="AQ15" i="3"/>
  <c r="AQ47" i="3"/>
  <c r="AP32" i="3"/>
  <c r="AO9" i="3"/>
  <c r="AO41" i="3"/>
  <c r="AN18" i="3"/>
  <c r="CB2" i="3"/>
  <c r="CB34" i="3"/>
  <c r="CA10" i="3"/>
  <c r="CA42" i="3"/>
  <c r="BZ19" i="3"/>
  <c r="BY4" i="3"/>
  <c r="BY36" i="3"/>
  <c r="BX21" i="3"/>
  <c r="BW6" i="3"/>
  <c r="BW38" i="3"/>
  <c r="BV23" i="3"/>
  <c r="BU8" i="3"/>
  <c r="BU40" i="3"/>
  <c r="BT17" i="3"/>
  <c r="BT49" i="3"/>
  <c r="BS26" i="3"/>
  <c r="BR3" i="3"/>
  <c r="BR35" i="3"/>
  <c r="BQ20" i="3"/>
  <c r="BP5" i="3"/>
  <c r="BP37" i="3"/>
  <c r="BO22" i="3"/>
  <c r="BN7" i="3"/>
  <c r="BN39" i="3"/>
  <c r="BM24" i="3"/>
  <c r="BL1" i="3"/>
  <c r="BL33" i="3"/>
  <c r="BK10" i="3"/>
  <c r="BK42" i="3"/>
  <c r="BJ19" i="3"/>
  <c r="BI4" i="3"/>
  <c r="BI36" i="3"/>
  <c r="BH21" i="3"/>
  <c r="BG6" i="3"/>
  <c r="BG38" i="3"/>
  <c r="BF23" i="3"/>
  <c r="BE8" i="3"/>
  <c r="BE40" i="3"/>
  <c r="BD17" i="3"/>
  <c r="BD49" i="3"/>
  <c r="BC26" i="3"/>
  <c r="BB3" i="3"/>
  <c r="BB35" i="3"/>
  <c r="BA20" i="3"/>
  <c r="AZ5" i="3"/>
  <c r="AZ37" i="3"/>
  <c r="AY22" i="3"/>
  <c r="AX7" i="3"/>
  <c r="AX39" i="3"/>
  <c r="AW24" i="3"/>
  <c r="AV1" i="3"/>
  <c r="AV33" i="3"/>
  <c r="AU10" i="3"/>
  <c r="AU42" i="3"/>
  <c r="AT19" i="3"/>
  <c r="AS4" i="3"/>
  <c r="AS36" i="3"/>
  <c r="CB17" i="3"/>
  <c r="CB49" i="3"/>
  <c r="CA25" i="3"/>
  <c r="BZ2" i="3"/>
  <c r="BZ34" i="3"/>
  <c r="BY11" i="3"/>
  <c r="BY43" i="3"/>
  <c r="BX28" i="3"/>
  <c r="BW13" i="3"/>
  <c r="BW45" i="3"/>
  <c r="BV30" i="3"/>
  <c r="BU15" i="3"/>
  <c r="BU47" i="3"/>
  <c r="BT32" i="3"/>
  <c r="BS9" i="3"/>
  <c r="BS41" i="3"/>
  <c r="BR18" i="3"/>
  <c r="BR50" i="3"/>
  <c r="BQ27" i="3"/>
  <c r="BP12" i="3"/>
  <c r="BP44" i="3"/>
  <c r="BO29" i="3"/>
  <c r="BN14" i="3"/>
  <c r="BN46" i="3"/>
  <c r="BM31" i="3"/>
  <c r="BL16" i="3"/>
  <c r="BC18" i="3"/>
  <c r="BA44" i="3"/>
  <c r="AX31" i="3"/>
  <c r="AU2" i="3"/>
  <c r="AS28" i="3"/>
  <c r="CA49" i="3"/>
  <c r="BX20" i="3"/>
  <c r="BU7" i="3"/>
  <c r="BS1" i="3"/>
  <c r="BR10" i="3"/>
  <c r="BQ19" i="3"/>
  <c r="BP36" i="3"/>
  <c r="BN6" i="3"/>
  <c r="BM23" i="3"/>
  <c r="BL40" i="3"/>
  <c r="BK25" i="3"/>
  <c r="BJ18" i="3"/>
  <c r="BI3" i="3"/>
  <c r="BI43" i="3"/>
  <c r="BH44" i="3"/>
  <c r="BG37" i="3"/>
  <c r="BF30" i="3"/>
  <c r="BE31" i="3"/>
  <c r="BD24" i="3"/>
  <c r="BC9" i="3"/>
  <c r="BB2" i="3"/>
  <c r="BB42" i="3"/>
  <c r="BA27" i="3"/>
  <c r="AZ28" i="3"/>
  <c r="AY21" i="3"/>
  <c r="AX14" i="3"/>
  <c r="AW15" i="3"/>
  <c r="AV8" i="3"/>
  <c r="AV48" i="3"/>
  <c r="AU41" i="3"/>
  <c r="AT26" i="3"/>
  <c r="AS11" i="3"/>
  <c r="AR12" i="3"/>
  <c r="CB8" i="3"/>
  <c r="CB48" i="3"/>
  <c r="CA48" i="3"/>
  <c r="BZ33" i="3"/>
  <c r="BY18" i="3"/>
  <c r="BX11" i="3"/>
  <c r="BW4" i="3"/>
  <c r="BW44" i="3"/>
  <c r="BV45" i="3"/>
  <c r="BU38" i="3"/>
  <c r="BT31" i="3"/>
  <c r="BS32" i="3"/>
  <c r="BR17" i="3"/>
  <c r="BQ2" i="3"/>
  <c r="BQ50" i="3"/>
  <c r="BP35" i="3"/>
  <c r="BO28" i="3"/>
  <c r="BN21" i="3"/>
  <c r="BM6" i="3"/>
  <c r="BM38" i="3"/>
  <c r="BL23" i="3"/>
  <c r="BK8" i="3"/>
  <c r="BK40" i="3"/>
  <c r="BJ17" i="3"/>
  <c r="BJ49" i="3"/>
  <c r="BI26" i="3"/>
  <c r="BH3" i="3"/>
  <c r="BH35" i="3"/>
  <c r="BG20" i="3"/>
  <c r="BF5" i="3"/>
  <c r="BF37" i="3"/>
  <c r="BE22" i="3"/>
  <c r="BD7" i="3"/>
  <c r="BD39" i="3"/>
  <c r="BC24" i="3"/>
  <c r="BB1" i="3"/>
  <c r="BB33" i="3"/>
  <c r="BA10" i="3"/>
  <c r="BA42" i="3"/>
  <c r="AZ19" i="3"/>
  <c r="AY4" i="3"/>
  <c r="AY36" i="3"/>
  <c r="AX21" i="3"/>
  <c r="AW6" i="3"/>
  <c r="AW38" i="3"/>
  <c r="AV23" i="3"/>
  <c r="AU8" i="3"/>
  <c r="AU40" i="3"/>
  <c r="AT17" i="3"/>
  <c r="AT49" i="3"/>
  <c r="AS26" i="3"/>
  <c r="AR3" i="3"/>
  <c r="AR35" i="3"/>
  <c r="AQ20" i="3"/>
  <c r="AP5" i="3"/>
  <c r="AP37" i="3"/>
  <c r="AO22" i="3"/>
  <c r="AN7" i="3"/>
  <c r="AN39" i="3"/>
  <c r="CB23" i="3"/>
  <c r="CA7" i="3"/>
  <c r="CA39" i="3"/>
  <c r="BZ24" i="3"/>
  <c r="BY1" i="3"/>
  <c r="BY33" i="3"/>
  <c r="BX10" i="3"/>
  <c r="BX42" i="3"/>
  <c r="BW19" i="3"/>
  <c r="BV4" i="3"/>
  <c r="BV36" i="3"/>
  <c r="BU21" i="3"/>
  <c r="BT6" i="3"/>
  <c r="BT38" i="3"/>
  <c r="BS23" i="3"/>
  <c r="BR8" i="3"/>
  <c r="BR40" i="3"/>
  <c r="BQ17" i="3"/>
  <c r="BQ49" i="3"/>
  <c r="BP26" i="3"/>
  <c r="BO3" i="3"/>
  <c r="BO35" i="3"/>
  <c r="BN20" i="3"/>
  <c r="BM5" i="3"/>
  <c r="BM37" i="3"/>
  <c r="BL22" i="3"/>
  <c r="BK7" i="3"/>
  <c r="BK39" i="3"/>
  <c r="BJ24" i="3"/>
  <c r="BI1" i="3"/>
  <c r="BI33" i="3"/>
  <c r="BH10" i="3"/>
  <c r="BH42" i="3"/>
  <c r="BG19" i="3"/>
  <c r="BF4" i="3"/>
  <c r="BF36" i="3"/>
  <c r="BE21" i="3"/>
  <c r="BD6" i="3"/>
  <c r="BD38" i="3"/>
  <c r="BC23" i="3"/>
  <c r="BB8" i="3"/>
  <c r="BB40" i="3"/>
  <c r="BA17" i="3"/>
  <c r="BA49" i="3"/>
  <c r="AZ26" i="3"/>
  <c r="AY3" i="3"/>
  <c r="AY35" i="3"/>
  <c r="AX20" i="3"/>
  <c r="AW5" i="3"/>
  <c r="AW37" i="3"/>
  <c r="AV22" i="3"/>
  <c r="AU7" i="3"/>
  <c r="AU39" i="3"/>
  <c r="AT24" i="3"/>
  <c r="AS1" i="3"/>
  <c r="AS33" i="3"/>
  <c r="AR10" i="3"/>
  <c r="AR42" i="3"/>
  <c r="AQ19" i="3"/>
  <c r="AP4" i="3"/>
  <c r="AP36" i="3"/>
  <c r="AO21" i="3"/>
  <c r="AN6" i="3"/>
  <c r="AN38" i="3"/>
  <c r="BB23" i="3"/>
  <c r="AW4" i="3"/>
  <c r="AS40" i="3"/>
  <c r="AQ45" i="3"/>
  <c r="AO40" i="3"/>
  <c r="AM1" i="3"/>
  <c r="AM33" i="3"/>
  <c r="AL10" i="3"/>
  <c r="AL42" i="3"/>
  <c r="AK19" i="3"/>
  <c r="AJ4" i="3"/>
  <c r="AJ36" i="3"/>
  <c r="AI21" i="3"/>
  <c r="AH6" i="3"/>
  <c r="AH38" i="3"/>
  <c r="AG23" i="3"/>
  <c r="AF8" i="3"/>
  <c r="AF40" i="3"/>
  <c r="AE17" i="3"/>
  <c r="AE49" i="3"/>
  <c r="AD26" i="3"/>
  <c r="AC3" i="3"/>
  <c r="AC35" i="3"/>
  <c r="AB20" i="3"/>
  <c r="AA5" i="3"/>
  <c r="AA37" i="3"/>
  <c r="Z22" i="3"/>
  <c r="Y7" i="3"/>
  <c r="Y39" i="3"/>
  <c r="X24" i="3"/>
  <c r="W1" i="3"/>
  <c r="W33" i="3"/>
  <c r="V10" i="3"/>
  <c r="V42" i="3"/>
  <c r="U19" i="3"/>
  <c r="T4" i="3"/>
  <c r="T36" i="3"/>
  <c r="S21" i="3"/>
  <c r="R6" i="3"/>
  <c r="R38" i="3"/>
  <c r="Q23" i="3"/>
  <c r="P8" i="3"/>
  <c r="P40" i="3"/>
  <c r="O17" i="3"/>
  <c r="O49" i="3"/>
  <c r="A26" i="3"/>
  <c r="B3" i="3"/>
  <c r="B35" i="3"/>
  <c r="C20" i="3"/>
  <c r="D5" i="3"/>
  <c r="D37" i="3"/>
  <c r="E22" i="3"/>
  <c r="F7" i="3"/>
  <c r="F39" i="3"/>
  <c r="G24" i="3"/>
  <c r="H1" i="3"/>
  <c r="H33" i="3"/>
  <c r="I10" i="3"/>
  <c r="I42" i="3"/>
  <c r="J19" i="3"/>
  <c r="K4" i="3"/>
  <c r="K36" i="3"/>
  <c r="L21" i="3"/>
  <c r="M6" i="3"/>
  <c r="BB15" i="3"/>
  <c r="AV5" i="3"/>
  <c r="AR21" i="3"/>
  <c r="AP30" i="3"/>
  <c r="AN25" i="3"/>
  <c r="AM24" i="3"/>
  <c r="AL1" i="3"/>
  <c r="AL33" i="3"/>
  <c r="AK10" i="3"/>
  <c r="AK42" i="3"/>
  <c r="AJ19" i="3"/>
  <c r="BC50" i="3"/>
  <c r="AZ29" i="3"/>
  <c r="AW16" i="3"/>
  <c r="AU34" i="3"/>
  <c r="CB9" i="3"/>
  <c r="BZ26" i="3"/>
  <c r="BW5" i="3"/>
  <c r="BU39" i="3"/>
  <c r="BS25" i="3"/>
  <c r="BR34" i="3"/>
  <c r="BQ43" i="3"/>
  <c r="BO13" i="3"/>
  <c r="BN30" i="3"/>
  <c r="BM47" i="3"/>
  <c r="BL48" i="3"/>
  <c r="BK41" i="3"/>
  <c r="BJ26" i="3"/>
  <c r="BI11" i="3"/>
  <c r="BH12" i="3"/>
  <c r="BG5" i="3"/>
  <c r="BG45" i="3"/>
  <c r="BF46" i="3"/>
  <c r="BE39" i="3"/>
  <c r="BD32" i="3"/>
  <c r="BC25" i="3"/>
  <c r="BB10" i="3"/>
  <c r="BB50" i="3"/>
  <c r="BA43" i="3"/>
  <c r="AZ36" i="3"/>
  <c r="AY29" i="3"/>
  <c r="AX30" i="3"/>
  <c r="AW23" i="3"/>
  <c r="AV16" i="3"/>
  <c r="AU9" i="3"/>
  <c r="AU49" i="3"/>
  <c r="AT34" i="3"/>
  <c r="AS27" i="3"/>
  <c r="AR20" i="3"/>
  <c r="CB16" i="3"/>
  <c r="CA16" i="3"/>
  <c r="BZ1" i="3"/>
  <c r="BZ41" i="3"/>
  <c r="BY34" i="3"/>
  <c r="BX19" i="3"/>
  <c r="BW12" i="3"/>
  <c r="BV13" i="3"/>
  <c r="BU6" i="3"/>
  <c r="BU46" i="3"/>
  <c r="BT47" i="3"/>
  <c r="BS40" i="3"/>
  <c r="BR25" i="3"/>
  <c r="BQ18" i="3"/>
  <c r="BP3" i="3"/>
  <c r="BP43" i="3"/>
  <c r="BO44" i="3"/>
  <c r="BN29" i="3"/>
  <c r="BM14" i="3"/>
  <c r="BM46" i="3"/>
  <c r="BL31" i="3"/>
  <c r="BK16" i="3"/>
  <c r="BK48" i="3"/>
  <c r="BJ25" i="3"/>
  <c r="BI2" i="3"/>
  <c r="BI34" i="3"/>
  <c r="BH11" i="3"/>
  <c r="BH43" i="3"/>
  <c r="BG28" i="3"/>
  <c r="BF13" i="3"/>
  <c r="BF45" i="3"/>
  <c r="BE30" i="3"/>
  <c r="BD15" i="3"/>
  <c r="BD47" i="3"/>
  <c r="BC32" i="3"/>
  <c r="BB9" i="3"/>
  <c r="BB41" i="3"/>
  <c r="BA18" i="3"/>
  <c r="BA50" i="3"/>
  <c r="AZ27" i="3"/>
  <c r="AY12" i="3"/>
  <c r="AY44" i="3"/>
  <c r="AX29" i="3"/>
  <c r="AW14" i="3"/>
  <c r="AW46" i="3"/>
  <c r="AV31" i="3"/>
  <c r="AU16" i="3"/>
  <c r="AU48" i="3"/>
  <c r="AT25" i="3"/>
  <c r="AS2" i="3"/>
  <c r="AS34" i="3"/>
  <c r="AR11" i="3"/>
  <c r="AR43" i="3"/>
  <c r="AQ28" i="3"/>
  <c r="AP13" i="3"/>
  <c r="AP45" i="3"/>
  <c r="AO30" i="3"/>
  <c r="AN15" i="3"/>
  <c r="AN47" i="3"/>
  <c r="CB31" i="3"/>
  <c r="CA15" i="3"/>
  <c r="CA47" i="3"/>
  <c r="BZ32" i="3"/>
  <c r="BY9" i="3"/>
  <c r="BY41" i="3"/>
  <c r="BX18" i="3"/>
  <c r="BX50" i="3"/>
  <c r="BW27" i="3"/>
  <c r="BV12" i="3"/>
  <c r="BV44" i="3"/>
  <c r="BU29" i="3"/>
  <c r="BT14" i="3"/>
  <c r="BT46" i="3"/>
  <c r="BS31" i="3"/>
  <c r="BR16" i="3"/>
  <c r="BR48" i="3"/>
  <c r="BQ25" i="3"/>
  <c r="BP2" i="3"/>
  <c r="BP34" i="3"/>
  <c r="BO11" i="3"/>
  <c r="BO43" i="3"/>
  <c r="BN28" i="3"/>
  <c r="BM13" i="3"/>
  <c r="BM45" i="3"/>
  <c r="BL30" i="3"/>
  <c r="BK15" i="3"/>
  <c r="BK47" i="3"/>
  <c r="BJ32" i="3"/>
  <c r="BI9" i="3"/>
  <c r="BI41" i="3"/>
  <c r="BH18" i="3"/>
  <c r="BH50" i="3"/>
  <c r="BG27" i="3"/>
  <c r="BF12" i="3"/>
  <c r="BF44" i="3"/>
  <c r="BE29" i="3"/>
  <c r="BD14" i="3"/>
  <c r="BD46" i="3"/>
  <c r="BC31" i="3"/>
  <c r="BB16" i="3"/>
  <c r="BB48" i="3"/>
  <c r="BA25" i="3"/>
  <c r="AZ2" i="3"/>
  <c r="AZ34" i="3"/>
  <c r="AY11" i="3"/>
  <c r="AY43" i="3"/>
  <c r="AX28" i="3"/>
  <c r="AW13" i="3"/>
  <c r="AW45" i="3"/>
  <c r="AV30" i="3"/>
  <c r="AU15" i="3"/>
  <c r="AU47" i="3"/>
  <c r="AT32" i="3"/>
  <c r="AS9" i="3"/>
  <c r="AS41" i="3"/>
  <c r="AR18" i="3"/>
  <c r="AR50" i="3"/>
  <c r="BB27" i="3"/>
  <c r="AY14" i="3"/>
  <c r="AW48" i="3"/>
  <c r="AT11" i="3"/>
  <c r="CB41" i="3"/>
  <c r="BY3" i="3"/>
  <c r="BW37" i="3"/>
  <c r="BT24" i="3"/>
  <c r="BS33" i="3"/>
  <c r="BR42" i="3"/>
  <c r="BP4" i="3"/>
  <c r="BO21" i="3"/>
  <c r="BN38" i="3"/>
  <c r="BL8" i="3"/>
  <c r="BK9" i="3"/>
  <c r="BK49" i="3"/>
  <c r="BJ34" i="3"/>
  <c r="BI27" i="3"/>
  <c r="BH20" i="3"/>
  <c r="BG13" i="3"/>
  <c r="BF14" i="3"/>
  <c r="BE7" i="3"/>
  <c r="BE47" i="3"/>
  <c r="BD48" i="3"/>
  <c r="BC33" i="3"/>
  <c r="BB18" i="3"/>
  <c r="BA11" i="3"/>
  <c r="AZ4" i="3"/>
  <c r="AZ44" i="3"/>
  <c r="AY45" i="3"/>
  <c r="AX38" i="3"/>
  <c r="AW31" i="3"/>
  <c r="AV32" i="3"/>
  <c r="AU17" i="3"/>
  <c r="AT2" i="3"/>
  <c r="AT50" i="3"/>
  <c r="AS35" i="3"/>
  <c r="AR28" i="3"/>
  <c r="CB32" i="3"/>
  <c r="CA24" i="3"/>
  <c r="BZ9" i="3"/>
  <c r="BY2" i="3"/>
  <c r="BY42" i="3"/>
  <c r="BX27" i="3"/>
  <c r="BW28" i="3"/>
  <c r="BV21" i="3"/>
  <c r="BU14" i="3"/>
  <c r="BT15" i="3"/>
  <c r="BS8" i="3"/>
  <c r="BS48" i="3"/>
  <c r="BR41" i="3"/>
  <c r="BQ26" i="3"/>
  <c r="BP11" i="3"/>
  <c r="BO12" i="3"/>
  <c r="BN5" i="3"/>
  <c r="BN37" i="3"/>
  <c r="BM22" i="3"/>
  <c r="BL7" i="3"/>
  <c r="BL39" i="3"/>
  <c r="BK24" i="3"/>
  <c r="BJ1" i="3"/>
  <c r="BJ33" i="3"/>
  <c r="BI10" i="3"/>
  <c r="BI42" i="3"/>
  <c r="BH19" i="3"/>
  <c r="BG4" i="3"/>
  <c r="BG36" i="3"/>
  <c r="BF21" i="3"/>
  <c r="BE6" i="3"/>
  <c r="BE38" i="3"/>
  <c r="BD23" i="3"/>
  <c r="BC8" i="3"/>
  <c r="BC40" i="3"/>
  <c r="BB17" i="3"/>
  <c r="BB49" i="3"/>
  <c r="BA26" i="3"/>
  <c r="AZ3" i="3"/>
  <c r="AZ35" i="3"/>
  <c r="AY20" i="3"/>
  <c r="AX5" i="3"/>
  <c r="AX37" i="3"/>
  <c r="AW22" i="3"/>
  <c r="AV7" i="3"/>
  <c r="AV39" i="3"/>
  <c r="AU24" i="3"/>
  <c r="AT1" i="3"/>
  <c r="AT33" i="3"/>
  <c r="AS10" i="3"/>
  <c r="AS42" i="3"/>
  <c r="AR19" i="3"/>
  <c r="AQ4" i="3"/>
  <c r="AQ36" i="3"/>
  <c r="AP21" i="3"/>
  <c r="AO6" i="3"/>
  <c r="AO38" i="3"/>
  <c r="AN23" i="3"/>
  <c r="CB7" i="3"/>
  <c r="CB39" i="3"/>
  <c r="CA23" i="3"/>
  <c r="BZ8" i="3"/>
  <c r="BZ40" i="3"/>
  <c r="BY17" i="3"/>
  <c r="BY49" i="3"/>
  <c r="BX26" i="3"/>
  <c r="BW3" i="3"/>
  <c r="BW35" i="3"/>
  <c r="BV20" i="3"/>
  <c r="BU5" i="3"/>
  <c r="BU37" i="3"/>
  <c r="BT22" i="3"/>
  <c r="BS7" i="3"/>
  <c r="BS39" i="3"/>
  <c r="BR24" i="3"/>
  <c r="BQ1" i="3"/>
  <c r="BQ33" i="3"/>
  <c r="BP10" i="3"/>
  <c r="BP42" i="3"/>
  <c r="BO19" i="3"/>
  <c r="BN4" i="3"/>
  <c r="BN36" i="3"/>
  <c r="BM21" i="3"/>
  <c r="BL6" i="3"/>
  <c r="BL38" i="3"/>
  <c r="BK23" i="3"/>
  <c r="BJ8" i="3"/>
  <c r="BJ40" i="3"/>
  <c r="BI17" i="3"/>
  <c r="BA12" i="3"/>
  <c r="AY46" i="3"/>
  <c r="AV25" i="3"/>
  <c r="AT43" i="3"/>
  <c r="CA17" i="3"/>
  <c r="BY35" i="3"/>
  <c r="BV22" i="3"/>
  <c r="BT48" i="3"/>
  <c r="BR2" i="3"/>
  <c r="BQ11" i="3"/>
  <c r="BP28" i="3"/>
  <c r="BO45" i="3"/>
  <c r="BM15" i="3"/>
  <c r="BL32" i="3"/>
  <c r="BK17" i="3"/>
  <c r="BJ2" i="3"/>
  <c r="BJ50" i="3"/>
  <c r="BI35" i="3"/>
  <c r="BH28" i="3"/>
  <c r="BG29" i="3"/>
  <c r="BF22" i="3"/>
  <c r="BE15" i="3"/>
  <c r="BD16" i="3"/>
  <c r="BC1" i="3"/>
  <c r="BC41" i="3"/>
  <c r="BB34" i="3"/>
  <c r="BA19" i="3"/>
  <c r="AZ12" i="3"/>
  <c r="AY13" i="3"/>
  <c r="AX6" i="3"/>
  <c r="AX46" i="3"/>
  <c r="AW47" i="3"/>
  <c r="AV40" i="3"/>
  <c r="AU25" i="3"/>
  <c r="AT18" i="3"/>
  <c r="AS3" i="3"/>
  <c r="AS43" i="3"/>
  <c r="AR44" i="3"/>
  <c r="CB40" i="3"/>
  <c r="CA32" i="3"/>
  <c r="BZ25" i="3"/>
  <c r="BY10" i="3"/>
  <c r="BY50" i="3"/>
  <c r="BX43" i="3"/>
  <c r="BW36" i="3"/>
  <c r="BV29" i="3"/>
  <c r="BU30" i="3"/>
  <c r="BT23" i="3"/>
  <c r="BS16" i="3"/>
  <c r="BR9" i="3"/>
  <c r="BR49" i="3"/>
  <c r="BQ34" i="3"/>
  <c r="BP27" i="3"/>
  <c r="BO20" i="3"/>
  <c r="BN13" i="3"/>
  <c r="BN45" i="3"/>
  <c r="BM30" i="3"/>
  <c r="BL15" i="3"/>
  <c r="BL47" i="3"/>
  <c r="BK32" i="3"/>
  <c r="BJ9" i="3"/>
  <c r="BJ41" i="3"/>
  <c r="BI18" i="3"/>
  <c r="BI50" i="3"/>
  <c r="BH27" i="3"/>
  <c r="BG12" i="3"/>
  <c r="BG44" i="3"/>
  <c r="BF29" i="3"/>
  <c r="BE14" i="3"/>
  <c r="BE46" i="3"/>
  <c r="BD31" i="3"/>
  <c r="BC16" i="3"/>
  <c r="BC48" i="3"/>
  <c r="BB25" i="3"/>
  <c r="BA2" i="3"/>
  <c r="BA34" i="3"/>
  <c r="AZ11" i="3"/>
  <c r="AZ43" i="3"/>
  <c r="AY28" i="3"/>
  <c r="AX13" i="3"/>
  <c r="AX45" i="3"/>
  <c r="AW30" i="3"/>
  <c r="AV15" i="3"/>
  <c r="AV47" i="3"/>
  <c r="AU32" i="3"/>
  <c r="AT9" i="3"/>
  <c r="AT41" i="3"/>
  <c r="AS18" i="3"/>
  <c r="AS50" i="3"/>
  <c r="AR27" i="3"/>
  <c r="AQ12" i="3"/>
  <c r="AQ44" i="3"/>
  <c r="AP29" i="3"/>
  <c r="AO14" i="3"/>
  <c r="AO46" i="3"/>
  <c r="AN31" i="3"/>
  <c r="CB15" i="3"/>
  <c r="CB47" i="3"/>
  <c r="CA31" i="3"/>
  <c r="BZ16" i="3"/>
  <c r="BZ48" i="3"/>
  <c r="BY25" i="3"/>
  <c r="BX2" i="3"/>
  <c r="BX34" i="3"/>
  <c r="BW11" i="3"/>
  <c r="BW43" i="3"/>
  <c r="BV28" i="3"/>
  <c r="BU13" i="3"/>
  <c r="BU45" i="3"/>
  <c r="BT30" i="3"/>
  <c r="BS15" i="3"/>
  <c r="BS47" i="3"/>
  <c r="BR32" i="3"/>
  <c r="BQ9" i="3"/>
  <c r="BQ41" i="3"/>
  <c r="BP18" i="3"/>
  <c r="BP50" i="3"/>
  <c r="BO27" i="3"/>
  <c r="BN12" i="3"/>
  <c r="BN44" i="3"/>
  <c r="BM29" i="3"/>
  <c r="BL14" i="3"/>
  <c r="BL46" i="3"/>
  <c r="BK31" i="3"/>
  <c r="BJ16" i="3"/>
  <c r="BJ48" i="3"/>
  <c r="BI25" i="3"/>
  <c r="BH2" i="3"/>
  <c r="BH34" i="3"/>
  <c r="BG11" i="3"/>
  <c r="BG43" i="3"/>
  <c r="BF28" i="3"/>
  <c r="BE13" i="3"/>
  <c r="BE45" i="3"/>
  <c r="BD30" i="3"/>
  <c r="BC15" i="3"/>
  <c r="BC47" i="3"/>
  <c r="BB32" i="3"/>
  <c r="BA9" i="3"/>
  <c r="BA41" i="3"/>
  <c r="AZ18" i="3"/>
  <c r="AZ50" i="3"/>
  <c r="AY27" i="3"/>
  <c r="AX12" i="3"/>
  <c r="AX44" i="3"/>
  <c r="AW29" i="3"/>
  <c r="AV14" i="3"/>
  <c r="AV46" i="3"/>
  <c r="AU31" i="3"/>
  <c r="AT16" i="3"/>
  <c r="AT48" i="3"/>
  <c r="AS25" i="3"/>
  <c r="AR2" i="3"/>
  <c r="AR34" i="3"/>
  <c r="AQ11" i="3"/>
  <c r="AQ43" i="3"/>
  <c r="AP28" i="3"/>
  <c r="AO13" i="3"/>
  <c r="AO45" i="3"/>
  <c r="AN30" i="3"/>
  <c r="BC14" i="3"/>
  <c r="AY50" i="3"/>
  <c r="AT31" i="3"/>
  <c r="AQ22" i="3"/>
  <c r="AO20" i="3"/>
  <c r="AN48" i="3"/>
  <c r="AM25" i="3"/>
  <c r="AL2" i="3"/>
  <c r="AL34" i="3"/>
  <c r="AK11" i="3"/>
  <c r="AK43" i="3"/>
  <c r="AJ28" i="3"/>
  <c r="AI13" i="3"/>
  <c r="AI45" i="3"/>
  <c r="AH30" i="3"/>
  <c r="AG15" i="3"/>
  <c r="AG47" i="3"/>
  <c r="AF32" i="3"/>
  <c r="AE9" i="3"/>
  <c r="AE41" i="3"/>
  <c r="AD18" i="3"/>
  <c r="AD50" i="3"/>
  <c r="AC27" i="3"/>
  <c r="AB12" i="3"/>
  <c r="AB44" i="3"/>
  <c r="AA29" i="3"/>
  <c r="Z14" i="3"/>
  <c r="Z46" i="3"/>
  <c r="Y31" i="3"/>
  <c r="X16" i="3"/>
  <c r="X48" i="3"/>
  <c r="W25" i="3"/>
  <c r="V2" i="3"/>
  <c r="V34" i="3"/>
  <c r="U11" i="3"/>
  <c r="U43" i="3"/>
  <c r="T28" i="3"/>
  <c r="BI49" i="3"/>
  <c r="BF20" i="3"/>
  <c r="BC7" i="3"/>
  <c r="BA33" i="3"/>
  <c r="AX4" i="3"/>
  <c r="AV38" i="3"/>
  <c r="AS17" i="3"/>
  <c r="AQ27" i="3"/>
  <c r="AP44" i="3"/>
  <c r="AN14" i="3"/>
  <c r="BA32" i="3"/>
  <c r="AR25" i="3"/>
  <c r="AN8" i="3"/>
  <c r="AM41" i="3"/>
  <c r="AL50" i="3"/>
  <c r="AJ12" i="3"/>
  <c r="AI29" i="3"/>
  <c r="AH46" i="3"/>
  <c r="AF16" i="3"/>
  <c r="AE25" i="3"/>
  <c r="AD34" i="3"/>
  <c r="AC43" i="3"/>
  <c r="AA13" i="3"/>
  <c r="Z30" i="3"/>
  <c r="Y47" i="3"/>
  <c r="W9" i="3"/>
  <c r="V18" i="3"/>
  <c r="U27" i="3"/>
  <c r="T44" i="3"/>
  <c r="S37" i="3"/>
  <c r="R30" i="3"/>
  <c r="Q31" i="3"/>
  <c r="P24" i="3"/>
  <c r="O9" i="3"/>
  <c r="A2" i="3"/>
  <c r="A42" i="3"/>
  <c r="B27" i="3"/>
  <c r="C28" i="3"/>
  <c r="D21" i="3"/>
  <c r="E14" i="3"/>
  <c r="F15" i="3"/>
  <c r="G8" i="3"/>
  <c r="G48" i="3"/>
  <c r="H41" i="3"/>
  <c r="I26" i="3"/>
  <c r="J11" i="3"/>
  <c r="K12" i="3"/>
  <c r="L5" i="3"/>
  <c r="L45" i="3"/>
  <c r="BA24" i="3"/>
  <c r="AT23" i="3"/>
  <c r="AP7" i="3"/>
  <c r="AN45" i="3"/>
  <c r="AM40" i="3"/>
  <c r="AL25" i="3"/>
  <c r="AK18" i="3"/>
  <c r="AJ3" i="3"/>
  <c r="AJ43" i="3"/>
  <c r="AI28" i="3"/>
  <c r="AH13" i="3"/>
  <c r="AH45" i="3"/>
  <c r="AG30" i="3"/>
  <c r="AF15" i="3"/>
  <c r="AF47" i="3"/>
  <c r="AE32" i="3"/>
  <c r="AD9" i="3"/>
  <c r="AD41" i="3"/>
  <c r="AC18" i="3"/>
  <c r="AC50" i="3"/>
  <c r="AB27" i="3"/>
  <c r="AA12" i="3"/>
  <c r="AA44" i="3"/>
  <c r="Z29" i="3"/>
  <c r="Y14" i="3"/>
  <c r="Y46" i="3"/>
  <c r="X31" i="3"/>
  <c r="W16" i="3"/>
  <c r="W48" i="3"/>
  <c r="V25" i="3"/>
  <c r="U2" i="3"/>
  <c r="U34" i="3"/>
  <c r="T11" i="3"/>
  <c r="T43" i="3"/>
  <c r="S28" i="3"/>
  <c r="R13" i="3"/>
  <c r="R45" i="3"/>
  <c r="Q30" i="3"/>
  <c r="P15" i="3"/>
  <c r="P47" i="3"/>
  <c r="O32" i="3"/>
  <c r="A9" i="3"/>
  <c r="A41" i="3"/>
  <c r="B18" i="3"/>
  <c r="B50" i="3"/>
  <c r="C27" i="3"/>
  <c r="D12" i="3"/>
  <c r="D44" i="3"/>
  <c r="E29" i="3"/>
  <c r="F14" i="3"/>
  <c r="F46" i="3"/>
  <c r="G31" i="3"/>
  <c r="H16" i="3"/>
  <c r="H48" i="3"/>
  <c r="I25" i="3"/>
  <c r="J2" i="3"/>
  <c r="J34" i="3"/>
  <c r="K11" i="3"/>
  <c r="K43" i="3"/>
  <c r="L28" i="3"/>
  <c r="M13" i="3"/>
  <c r="BB7" i="3"/>
  <c r="AX43" i="3"/>
  <c r="AR17" i="3"/>
  <c r="AP6" i="3"/>
  <c r="AO36" i="3"/>
  <c r="AM7" i="3"/>
  <c r="AM39" i="3"/>
  <c r="AL24" i="3"/>
  <c r="AK1" i="3"/>
  <c r="AK33" i="3"/>
  <c r="AJ10" i="3"/>
  <c r="AJ42" i="3"/>
  <c r="AI19" i="3"/>
  <c r="AH4" i="3"/>
  <c r="AH36" i="3"/>
  <c r="AG21" i="3"/>
  <c r="AF6" i="3"/>
  <c r="AF38" i="3"/>
  <c r="AE23" i="3"/>
  <c r="AD8" i="3"/>
  <c r="AD40" i="3"/>
  <c r="AC17" i="3"/>
  <c r="AC49" i="3"/>
  <c r="AB26" i="3"/>
  <c r="AA3" i="3"/>
  <c r="AA35" i="3"/>
  <c r="Z20" i="3"/>
  <c r="Y5" i="3"/>
  <c r="Y37" i="3"/>
  <c r="X22" i="3"/>
  <c r="W7" i="3"/>
  <c r="W39" i="3"/>
  <c r="V24" i="3"/>
  <c r="U1" i="3"/>
  <c r="U33" i="3"/>
  <c r="T10" i="3"/>
  <c r="T42" i="3"/>
  <c r="S19" i="3"/>
  <c r="R4" i="3"/>
  <c r="R36" i="3"/>
  <c r="Q21" i="3"/>
  <c r="P6" i="3"/>
  <c r="P38" i="3"/>
  <c r="O23" i="3"/>
  <c r="A8" i="3"/>
  <c r="A40" i="3"/>
  <c r="B17" i="3"/>
  <c r="B49" i="3"/>
  <c r="C26" i="3"/>
  <c r="D3" i="3"/>
  <c r="D35" i="3"/>
  <c r="E20" i="3"/>
  <c r="F5" i="3"/>
  <c r="F37" i="3"/>
  <c r="G22" i="3"/>
  <c r="H7" i="3"/>
  <c r="H39" i="3"/>
  <c r="I24" i="3"/>
  <c r="J1" i="3"/>
  <c r="J33" i="3"/>
  <c r="K10" i="3"/>
  <c r="K42" i="3"/>
  <c r="L19" i="3"/>
  <c r="M4" i="3"/>
  <c r="BD45" i="3"/>
  <c r="AX35" i="3"/>
  <c r="AR13" i="3"/>
  <c r="AP3" i="3"/>
  <c r="AO32" i="3"/>
  <c r="AM14" i="3"/>
  <c r="AM46" i="3"/>
  <c r="AL31" i="3"/>
  <c r="AK16" i="3"/>
  <c r="AK48" i="3"/>
  <c r="AJ25" i="3"/>
  <c r="AI2" i="3"/>
  <c r="AI34" i="3"/>
  <c r="AH11" i="3"/>
  <c r="AH43" i="3"/>
  <c r="AG28" i="3"/>
  <c r="AF13" i="3"/>
  <c r="AF45" i="3"/>
  <c r="AE30" i="3"/>
  <c r="AD15" i="3"/>
  <c r="AD47" i="3"/>
  <c r="AC32" i="3"/>
  <c r="AB9" i="3"/>
  <c r="AB41" i="3"/>
  <c r="AA18" i="3"/>
  <c r="AA50" i="3"/>
  <c r="Z27" i="3"/>
  <c r="Y12" i="3"/>
  <c r="Y44" i="3"/>
  <c r="X29" i="3"/>
  <c r="W14" i="3"/>
  <c r="W46" i="3"/>
  <c r="V31" i="3"/>
  <c r="U16" i="3"/>
  <c r="U48" i="3"/>
  <c r="T25" i="3"/>
  <c r="S2" i="3"/>
  <c r="S34" i="3"/>
  <c r="R11" i="3"/>
  <c r="R43" i="3"/>
  <c r="Q28" i="3"/>
  <c r="P13" i="3"/>
  <c r="P45" i="3"/>
  <c r="O30" i="3"/>
  <c r="A15" i="3"/>
  <c r="A47" i="3"/>
  <c r="B32" i="3"/>
  <c r="C9" i="3"/>
  <c r="C41" i="3"/>
  <c r="D18" i="3"/>
  <c r="D50" i="3"/>
  <c r="E27" i="3"/>
  <c r="F12" i="3"/>
  <c r="F44" i="3"/>
  <c r="G29" i="3"/>
  <c r="H14" i="3"/>
  <c r="H46" i="3"/>
  <c r="I31" i="3"/>
  <c r="J16" i="3"/>
  <c r="J48" i="3"/>
  <c r="K25" i="3"/>
  <c r="L2" i="3"/>
  <c r="L34" i="3"/>
  <c r="M11" i="3"/>
  <c r="BC46" i="3"/>
  <c r="AW36" i="3"/>
  <c r="AR41" i="3"/>
  <c r="AP43" i="3"/>
  <c r="AN40" i="3"/>
  <c r="AM29" i="3"/>
  <c r="AL14" i="3"/>
  <c r="AL46" i="3"/>
  <c r="AK31" i="3"/>
  <c r="AJ16" i="3"/>
  <c r="AJ48" i="3"/>
  <c r="AI25" i="3"/>
  <c r="AH2" i="3"/>
  <c r="AH34" i="3"/>
  <c r="AG11" i="3"/>
  <c r="AG43" i="3"/>
  <c r="AF28" i="3"/>
  <c r="BH26" i="3"/>
  <c r="BE5" i="3"/>
  <c r="BC39" i="3"/>
  <c r="AZ10" i="3"/>
  <c r="AX36" i="3"/>
  <c r="AU23" i="3"/>
  <c r="AS49" i="3"/>
  <c r="AQ35" i="3"/>
  <c r="AO5" i="3"/>
  <c r="AN22" i="3"/>
  <c r="AZ41" i="3"/>
  <c r="AQ2" i="3"/>
  <c r="AN29" i="3"/>
  <c r="AM49" i="3"/>
  <c r="AK3" i="3"/>
  <c r="AJ20" i="3"/>
  <c r="AI37" i="3"/>
  <c r="AG7" i="3"/>
  <c r="AF24" i="3"/>
  <c r="AE33" i="3"/>
  <c r="AD42" i="3"/>
  <c r="AB4" i="3"/>
  <c r="AA21" i="3"/>
  <c r="Z38" i="3"/>
  <c r="X8" i="3"/>
  <c r="W17" i="3"/>
  <c r="V26" i="3"/>
  <c r="U35" i="3"/>
  <c r="S5" i="3"/>
  <c r="S45" i="3"/>
  <c r="R46" i="3"/>
  <c r="Q39" i="3"/>
  <c r="P32" i="3"/>
  <c r="O25" i="3"/>
  <c r="A10" i="3"/>
  <c r="A50" i="3"/>
  <c r="B43" i="3"/>
  <c r="C36" i="3"/>
  <c r="D29" i="3"/>
  <c r="E30" i="3"/>
  <c r="F23" i="3"/>
  <c r="G16" i="3"/>
  <c r="H9" i="3"/>
  <c r="H49" i="3"/>
  <c r="I34" i="3"/>
  <c r="J27" i="3"/>
  <c r="K20" i="3"/>
  <c r="L13" i="3"/>
  <c r="M14" i="3"/>
  <c r="AZ33" i="3"/>
  <c r="AS32" i="3"/>
  <c r="AO16" i="3"/>
  <c r="AM8" i="3"/>
  <c r="AM48" i="3"/>
  <c r="AL41" i="3"/>
  <c r="AK26" i="3"/>
  <c r="AJ11" i="3"/>
  <c r="AI4" i="3"/>
  <c r="AI36" i="3"/>
  <c r="AH21" i="3"/>
  <c r="AG6" i="3"/>
  <c r="AG38" i="3"/>
  <c r="AF23" i="3"/>
  <c r="AE8" i="3"/>
  <c r="AE40" i="3"/>
  <c r="AD17" i="3"/>
  <c r="AD49" i="3"/>
  <c r="AC26" i="3"/>
  <c r="AB3" i="3"/>
  <c r="AB35" i="3"/>
  <c r="AA20" i="3"/>
  <c r="Z5" i="3"/>
  <c r="Z37" i="3"/>
  <c r="Y22" i="3"/>
  <c r="X7" i="3"/>
  <c r="X39" i="3"/>
  <c r="W24" i="3"/>
  <c r="V1" i="3"/>
  <c r="V33" i="3"/>
  <c r="U10" i="3"/>
  <c r="U42" i="3"/>
  <c r="T19" i="3"/>
  <c r="S4" i="3"/>
  <c r="S36" i="3"/>
  <c r="R21" i="3"/>
  <c r="Q6" i="3"/>
  <c r="Q38" i="3"/>
  <c r="P23" i="3"/>
  <c r="O8" i="3"/>
  <c r="O40" i="3"/>
  <c r="A17" i="3"/>
  <c r="A49" i="3"/>
  <c r="B26" i="3"/>
  <c r="C3" i="3"/>
  <c r="C35" i="3"/>
  <c r="D20" i="3"/>
  <c r="E5" i="3"/>
  <c r="E37" i="3"/>
  <c r="F22" i="3"/>
  <c r="G7" i="3"/>
  <c r="G39" i="3"/>
  <c r="H24" i="3"/>
  <c r="I1" i="3"/>
  <c r="I33" i="3"/>
  <c r="J10" i="3"/>
  <c r="J42" i="3"/>
  <c r="K19" i="3"/>
  <c r="L4" i="3"/>
  <c r="L36" i="3"/>
  <c r="M21" i="3"/>
  <c r="BA16" i="3"/>
  <c r="AU6" i="3"/>
  <c r="AR49" i="3"/>
  <c r="AP27" i="3"/>
  <c r="AN1" i="3"/>
  <c r="AM15" i="3"/>
  <c r="AM47" i="3"/>
  <c r="AL32" i="3"/>
  <c r="AK9" i="3"/>
  <c r="AK41" i="3"/>
  <c r="AJ18" i="3"/>
  <c r="AJ50" i="3"/>
  <c r="AI27" i="3"/>
  <c r="AH12" i="3"/>
  <c r="AH44" i="3"/>
  <c r="AG29" i="3"/>
  <c r="AF14" i="3"/>
  <c r="AF46" i="3"/>
  <c r="AE31" i="3"/>
  <c r="AD16" i="3"/>
  <c r="AD48" i="3"/>
  <c r="AC25" i="3"/>
  <c r="AB2" i="3"/>
  <c r="AB34" i="3"/>
  <c r="AA11" i="3"/>
  <c r="AA43" i="3"/>
  <c r="Z28" i="3"/>
  <c r="Y13" i="3"/>
  <c r="Y45" i="3"/>
  <c r="X30" i="3"/>
  <c r="W15" i="3"/>
  <c r="W47" i="3"/>
  <c r="V32" i="3"/>
  <c r="U9" i="3"/>
  <c r="U41" i="3"/>
  <c r="T18" i="3"/>
  <c r="T50" i="3"/>
  <c r="S27" i="3"/>
  <c r="R12" i="3"/>
  <c r="R44" i="3"/>
  <c r="Q29" i="3"/>
  <c r="P14" i="3"/>
  <c r="P46" i="3"/>
  <c r="O31" i="3"/>
  <c r="A16" i="3"/>
  <c r="A48" i="3"/>
  <c r="B25" i="3"/>
  <c r="C2" i="3"/>
  <c r="C34" i="3"/>
  <c r="D11" i="3"/>
  <c r="D43" i="3"/>
  <c r="E28" i="3"/>
  <c r="F13" i="3"/>
  <c r="F45" i="3"/>
  <c r="G30" i="3"/>
  <c r="H15" i="3"/>
  <c r="H47" i="3"/>
  <c r="I32" i="3"/>
  <c r="J9" i="3"/>
  <c r="J41" i="3"/>
  <c r="K18" i="3"/>
  <c r="BG3" i="3"/>
  <c r="BE37" i="3"/>
  <c r="BB24" i="3"/>
  <c r="AZ42" i="3"/>
  <c r="AW21" i="3"/>
  <c r="AT8" i="3"/>
  <c r="AR26" i="3"/>
  <c r="AP12" i="3"/>
  <c r="AO29" i="3"/>
  <c r="AN46" i="3"/>
  <c r="AV13" i="3"/>
  <c r="AP11" i="3"/>
  <c r="AM9" i="3"/>
  <c r="AL18" i="3"/>
  <c r="AK27" i="3"/>
  <c r="AJ44" i="3"/>
  <c r="AH14" i="3"/>
  <c r="AG31" i="3"/>
  <c r="AF48" i="3"/>
  <c r="AD2" i="3"/>
  <c r="AC11" i="3"/>
  <c r="AB28" i="3"/>
  <c r="AA45" i="3"/>
  <c r="Y15" i="3"/>
  <c r="X32" i="3"/>
  <c r="W41" i="3"/>
  <c r="V50" i="3"/>
  <c r="T12" i="3"/>
  <c r="S13" i="3"/>
  <c r="R14" i="3"/>
  <c r="Q7" i="3"/>
  <c r="Q47" i="3"/>
  <c r="P48" i="3"/>
  <c r="O33" i="3"/>
  <c r="A18" i="3"/>
  <c r="B11" i="3"/>
  <c r="C4" i="3"/>
  <c r="C44" i="3"/>
  <c r="D45" i="3"/>
  <c r="E38" i="3"/>
  <c r="F31" i="3"/>
  <c r="G32" i="3"/>
  <c r="H17" i="3"/>
  <c r="I2" i="3"/>
  <c r="I50" i="3"/>
  <c r="J35" i="3"/>
  <c r="K28" i="3"/>
  <c r="L29" i="3"/>
  <c r="BF43" i="3"/>
  <c r="AY42" i="3"/>
  <c r="AQ21" i="3"/>
  <c r="AO39" i="3"/>
  <c r="AM16" i="3"/>
  <c r="AL9" i="3"/>
  <c r="AL49" i="3"/>
  <c r="AK34" i="3"/>
  <c r="AJ27" i="3"/>
  <c r="AI12" i="3"/>
  <c r="AI44" i="3"/>
  <c r="AH29" i="3"/>
  <c r="AG14" i="3"/>
  <c r="AG46" i="3"/>
  <c r="AF31" i="3"/>
  <c r="AE16" i="3"/>
  <c r="AE48" i="3"/>
  <c r="AD25" i="3"/>
  <c r="AC2" i="3"/>
  <c r="AC34" i="3"/>
  <c r="AB11" i="3"/>
  <c r="AB43" i="3"/>
  <c r="AA28" i="3"/>
  <c r="Z13" i="3"/>
  <c r="Z45" i="3"/>
  <c r="Y30" i="3"/>
  <c r="X15" i="3"/>
  <c r="X47" i="3"/>
  <c r="W32" i="3"/>
  <c r="V9" i="3"/>
  <c r="V41" i="3"/>
  <c r="U18" i="3"/>
  <c r="U50" i="3"/>
  <c r="T27" i="3"/>
  <c r="S12" i="3"/>
  <c r="S44" i="3"/>
  <c r="R29" i="3"/>
  <c r="Q14" i="3"/>
  <c r="Q46" i="3"/>
  <c r="P31" i="3"/>
  <c r="O16" i="3"/>
  <c r="O48" i="3"/>
  <c r="A25" i="3"/>
  <c r="B2" i="3"/>
  <c r="B34" i="3"/>
  <c r="C11" i="3"/>
  <c r="C43" i="3"/>
  <c r="D28" i="3"/>
  <c r="E13" i="3"/>
  <c r="E45" i="3"/>
  <c r="F30" i="3"/>
  <c r="G15" i="3"/>
  <c r="G47" i="3"/>
  <c r="H32" i="3"/>
  <c r="I9" i="3"/>
  <c r="I41" i="3"/>
  <c r="J18" i="3"/>
  <c r="J50" i="3"/>
  <c r="K27" i="3"/>
  <c r="L12" i="3"/>
  <c r="L44" i="3"/>
  <c r="BF35" i="3"/>
  <c r="AZ25" i="3"/>
  <c r="AT15" i="3"/>
  <c r="AQ18" i="3"/>
  <c r="AP47" i="3"/>
  <c r="AN24" i="3"/>
  <c r="AM23" i="3"/>
  <c r="AL8" i="3"/>
  <c r="AL40" i="3"/>
  <c r="AK17" i="3"/>
  <c r="AK49" i="3"/>
  <c r="AJ26" i="3"/>
  <c r="AI3" i="3"/>
  <c r="AI35" i="3"/>
  <c r="AH20" i="3"/>
  <c r="AG5" i="3"/>
  <c r="AG37" i="3"/>
  <c r="AF22" i="3"/>
  <c r="AE7" i="3"/>
  <c r="AE39" i="3"/>
  <c r="AD24" i="3"/>
  <c r="AC1" i="3"/>
  <c r="AC33" i="3"/>
  <c r="AB10" i="3"/>
  <c r="AB42" i="3"/>
  <c r="AA19" i="3"/>
  <c r="Z4" i="3"/>
  <c r="Z36" i="3"/>
  <c r="Y21" i="3"/>
  <c r="X6" i="3"/>
  <c r="X38" i="3"/>
  <c r="W23" i="3"/>
  <c r="V8" i="3"/>
  <c r="V40" i="3"/>
  <c r="BG35" i="3"/>
  <c r="BD22" i="3"/>
  <c r="BA1" i="3"/>
  <c r="AY19" i="3"/>
  <c r="AV6" i="3"/>
  <c r="AT40" i="3"/>
  <c r="AQ3" i="3"/>
  <c r="AP20" i="3"/>
  <c r="AO37" i="3"/>
  <c r="BD5" i="3"/>
  <c r="AU22" i="3"/>
  <c r="AP31" i="3"/>
  <c r="AM17" i="3"/>
  <c r="AL26" i="3"/>
  <c r="AK35" i="3"/>
  <c r="AI5" i="3"/>
  <c r="AH22" i="3"/>
  <c r="AG39" i="3"/>
  <c r="AE1" i="3"/>
  <c r="AD10" i="3"/>
  <c r="AC19" i="3"/>
  <c r="AB36" i="3"/>
  <c r="Z6" i="3"/>
  <c r="Y23" i="3"/>
  <c r="X40" i="3"/>
  <c r="W49" i="3"/>
  <c r="U3" i="3"/>
  <c r="T20" i="3"/>
  <c r="S29" i="3"/>
  <c r="R22" i="3"/>
  <c r="Q15" i="3"/>
  <c r="P16" i="3"/>
  <c r="O1" i="3"/>
  <c r="O41" i="3"/>
  <c r="A34" i="3"/>
  <c r="B19" i="3"/>
  <c r="C12" i="3"/>
  <c r="D13" i="3"/>
  <c r="E6" i="3"/>
  <c r="E46" i="3"/>
  <c r="F47" i="3"/>
  <c r="G40" i="3"/>
  <c r="H25" i="3"/>
  <c r="I18" i="3"/>
  <c r="J3" i="3"/>
  <c r="J43" i="3"/>
  <c r="K44" i="3"/>
  <c r="L37" i="3"/>
  <c r="BC6" i="3"/>
  <c r="AU14" i="3"/>
  <c r="AQ42" i="3"/>
  <c r="AN5" i="3"/>
  <c r="AM32" i="3"/>
  <c r="AL17" i="3"/>
  <c r="AK2" i="3"/>
  <c r="AK50" i="3"/>
  <c r="AJ35" i="3"/>
  <c r="AI20" i="3"/>
  <c r="AH5" i="3"/>
  <c r="AH37" i="3"/>
  <c r="AG22" i="3"/>
  <c r="AF7" i="3"/>
  <c r="AF39" i="3"/>
  <c r="AE24" i="3"/>
  <c r="AD1" i="3"/>
  <c r="AD33" i="3"/>
  <c r="AC10" i="3"/>
  <c r="AC42" i="3"/>
  <c r="AB19" i="3"/>
  <c r="AA4" i="3"/>
  <c r="AA36" i="3"/>
  <c r="Z21" i="3"/>
  <c r="Y6" i="3"/>
  <c r="Y38" i="3"/>
  <c r="X23" i="3"/>
  <c r="W8" i="3"/>
  <c r="W40" i="3"/>
  <c r="V17" i="3"/>
  <c r="V49" i="3"/>
  <c r="U26" i="3"/>
  <c r="T3" i="3"/>
  <c r="T35" i="3"/>
  <c r="S20" i="3"/>
  <c r="R5" i="3"/>
  <c r="R37" i="3"/>
  <c r="Q22" i="3"/>
  <c r="P7" i="3"/>
  <c r="P39" i="3"/>
  <c r="O24" i="3"/>
  <c r="A1" i="3"/>
  <c r="A33" i="3"/>
  <c r="B10" i="3"/>
  <c r="B42" i="3"/>
  <c r="C19" i="3"/>
  <c r="D4" i="3"/>
  <c r="D36" i="3"/>
  <c r="E21" i="3"/>
  <c r="F6" i="3"/>
  <c r="F38" i="3"/>
  <c r="G23" i="3"/>
  <c r="H8" i="3"/>
  <c r="H40" i="3"/>
  <c r="I17" i="3"/>
  <c r="I49" i="3"/>
  <c r="J26" i="3"/>
  <c r="K3" i="3"/>
  <c r="K35" i="3"/>
  <c r="L20" i="3"/>
  <c r="M5" i="3"/>
  <c r="BE44" i="3"/>
  <c r="AY34" i="3"/>
  <c r="AS24" i="3"/>
  <c r="AQ38" i="3"/>
  <c r="AO15" i="3"/>
  <c r="AN43" i="3"/>
  <c r="AM31" i="3"/>
  <c r="AL16" i="3"/>
  <c r="AL48" i="3"/>
  <c r="AK25" i="3"/>
  <c r="AJ2" i="3"/>
  <c r="AJ34" i="3"/>
  <c r="AI11" i="3"/>
  <c r="AI43" i="3"/>
  <c r="AH28" i="3"/>
  <c r="AG13" i="3"/>
  <c r="AG45" i="3"/>
  <c r="AF30" i="3"/>
  <c r="AE15" i="3"/>
  <c r="AE47" i="3"/>
  <c r="AD32" i="3"/>
  <c r="AC9" i="3"/>
  <c r="AC41" i="3"/>
  <c r="AB18" i="3"/>
  <c r="AB50" i="3"/>
  <c r="AA27" i="3"/>
  <c r="Z12" i="3"/>
  <c r="Z44" i="3"/>
  <c r="Y29" i="3"/>
  <c r="X14" i="3"/>
  <c r="X46" i="3"/>
  <c r="W31" i="3"/>
  <c r="V16" i="3"/>
  <c r="V48" i="3"/>
  <c r="U25" i="3"/>
  <c r="T2" i="3"/>
  <c r="T34" i="3"/>
  <c r="S11" i="3"/>
  <c r="S43" i="3"/>
  <c r="R28" i="3"/>
  <c r="Q13" i="3"/>
  <c r="Q45" i="3"/>
  <c r="P30" i="3"/>
  <c r="O15" i="3"/>
  <c r="O47" i="3"/>
  <c r="A32" i="3"/>
  <c r="B9" i="3"/>
  <c r="B41" i="3"/>
  <c r="C18" i="3"/>
  <c r="C50" i="3"/>
  <c r="D27" i="3"/>
  <c r="E12" i="3"/>
  <c r="E44" i="3"/>
  <c r="F29" i="3"/>
  <c r="G14" i="3"/>
  <c r="G46" i="3"/>
  <c r="H31" i="3"/>
  <c r="I16" i="3"/>
  <c r="I48" i="3"/>
  <c r="J25" i="3"/>
  <c r="K2" i="3"/>
  <c r="K34" i="3"/>
  <c r="L11" i="3"/>
  <c r="L43" i="3"/>
  <c r="BE36" i="3"/>
  <c r="AY26" i="3"/>
  <c r="AS16" i="3"/>
  <c r="AQ37" i="3"/>
  <c r="AO12" i="3"/>
  <c r="AM6" i="3"/>
  <c r="AM38" i="3"/>
  <c r="AL23" i="3"/>
  <c r="AK8" i="3"/>
  <c r="AK40" i="3"/>
  <c r="AJ17" i="3"/>
  <c r="AJ49" i="3"/>
  <c r="AI26" i="3"/>
  <c r="AH3" i="3"/>
  <c r="AH35" i="3"/>
  <c r="AG20" i="3"/>
  <c r="AF5" i="3"/>
  <c r="AF37" i="3"/>
  <c r="AE22" i="3"/>
  <c r="AD7" i="3"/>
  <c r="AD39" i="3"/>
  <c r="AC24" i="3"/>
  <c r="AB1" i="3"/>
  <c r="AB33" i="3"/>
  <c r="AA10" i="3"/>
  <c r="AA42" i="3"/>
  <c r="Z19" i="3"/>
  <c r="Y4" i="3"/>
  <c r="Y36" i="3"/>
  <c r="X21" i="3"/>
  <c r="W6" i="3"/>
  <c r="W38" i="3"/>
  <c r="V23" i="3"/>
  <c r="U8" i="3"/>
  <c r="U40" i="3"/>
  <c r="T17" i="3"/>
  <c r="T49" i="3"/>
  <c r="S26" i="3"/>
  <c r="R3" i="3"/>
  <c r="R35" i="3"/>
  <c r="Q20" i="3"/>
  <c r="U17" i="3"/>
  <c r="S35" i="3"/>
  <c r="P22" i="3"/>
  <c r="B1" i="3"/>
  <c r="D19" i="3"/>
  <c r="G6" i="3"/>
  <c r="I40" i="3"/>
  <c r="K50" i="3"/>
  <c r="M12" i="3"/>
  <c r="AW44" i="3"/>
  <c r="AP23" i="3"/>
  <c r="AM22" i="3"/>
  <c r="AL39" i="3"/>
  <c r="AJ1" i="3"/>
  <c r="AI10" i="3"/>
  <c r="AH19" i="3"/>
  <c r="AG36" i="3"/>
  <c r="AE6" i="3"/>
  <c r="AD23" i="3"/>
  <c r="AC40" i="3"/>
  <c r="AB49" i="3"/>
  <c r="Z3" i="3"/>
  <c r="Y20" i="3"/>
  <c r="X37" i="3"/>
  <c r="V7" i="3"/>
  <c r="U24" i="3"/>
  <c r="T33" i="3"/>
  <c r="S42" i="3"/>
  <c r="Q4" i="3"/>
  <c r="P5" i="3"/>
  <c r="O6" i="3"/>
  <c r="O46" i="3"/>
  <c r="A39" i="3"/>
  <c r="B40" i="3"/>
  <c r="C25" i="3"/>
  <c r="D10" i="3"/>
  <c r="E3" i="3"/>
  <c r="E43" i="3"/>
  <c r="F36" i="3"/>
  <c r="G37" i="3"/>
  <c r="H30" i="3"/>
  <c r="I23" i="3"/>
  <c r="J24" i="3"/>
  <c r="K9" i="3"/>
  <c r="K49" i="3"/>
  <c r="L42" i="3"/>
  <c r="BE28" i="3"/>
  <c r="AX27" i="3"/>
  <c r="AQ13" i="3"/>
  <c r="AO31" i="3"/>
  <c r="AM21" i="3"/>
  <c r="AL22" i="3"/>
  <c r="AK15" i="3"/>
  <c r="AJ8" i="3"/>
  <c r="AI1" i="3"/>
  <c r="AI41" i="3"/>
  <c r="AH26" i="3"/>
  <c r="AG19" i="3"/>
  <c r="AF12" i="3"/>
  <c r="AE5" i="3"/>
  <c r="AE37" i="3"/>
  <c r="AD22" i="3"/>
  <c r="AC7" i="3"/>
  <c r="AC39" i="3"/>
  <c r="AB24" i="3"/>
  <c r="AA1" i="3"/>
  <c r="AA33" i="3"/>
  <c r="Z10" i="3"/>
  <c r="Z42" i="3"/>
  <c r="Y19" i="3"/>
  <c r="X4" i="3"/>
  <c r="X36" i="3"/>
  <c r="W21" i="3"/>
  <c r="V6" i="3"/>
  <c r="V38" i="3"/>
  <c r="U23" i="3"/>
  <c r="T8" i="3"/>
  <c r="T40" i="3"/>
  <c r="S17" i="3"/>
  <c r="S49" i="3"/>
  <c r="R26" i="3"/>
  <c r="Q3" i="3"/>
  <c r="Q35" i="3"/>
  <c r="P20" i="3"/>
  <c r="O5" i="3"/>
  <c r="O37" i="3"/>
  <c r="A22" i="3"/>
  <c r="B7" i="3"/>
  <c r="B39" i="3"/>
  <c r="C24" i="3"/>
  <c r="D1" i="3"/>
  <c r="D33" i="3"/>
  <c r="E10" i="3"/>
  <c r="E42" i="3"/>
  <c r="F19" i="3"/>
  <c r="G4" i="3"/>
  <c r="G36" i="3"/>
  <c r="H21" i="3"/>
  <c r="I6" i="3"/>
  <c r="I38" i="3"/>
  <c r="BC30" i="3"/>
  <c r="AX11" i="3"/>
  <c r="AT47" i="3"/>
  <c r="AQ29" i="3"/>
  <c r="AO4" i="3"/>
  <c r="AN33" i="3"/>
  <c r="AM19" i="3"/>
  <c r="AL4" i="3"/>
  <c r="AL36" i="3"/>
  <c r="AK21" i="3"/>
  <c r="AJ6" i="3"/>
  <c r="AJ38" i="3"/>
  <c r="AI23" i="3"/>
  <c r="AH8" i="3"/>
  <c r="AH40" i="3"/>
  <c r="AG17" i="3"/>
  <c r="AG49" i="3"/>
  <c r="AF26" i="3"/>
  <c r="AE3" i="3"/>
  <c r="AE35" i="3"/>
  <c r="AD20" i="3"/>
  <c r="AC5" i="3"/>
  <c r="AC37" i="3"/>
  <c r="AB22" i="3"/>
  <c r="AA7" i="3"/>
  <c r="AA39" i="3"/>
  <c r="Z24" i="3"/>
  <c r="Y1" i="3"/>
  <c r="Y33" i="3"/>
  <c r="X10" i="3"/>
  <c r="X42" i="3"/>
  <c r="W19" i="3"/>
  <c r="V4" i="3"/>
  <c r="V36" i="3"/>
  <c r="U21" i="3"/>
  <c r="T6" i="3"/>
  <c r="T38" i="3"/>
  <c r="S23" i="3"/>
  <c r="R8" i="3"/>
  <c r="R40" i="3"/>
  <c r="Q17" i="3"/>
  <c r="Q49" i="3"/>
  <c r="P26" i="3"/>
  <c r="O3" i="3"/>
  <c r="O35" i="3"/>
  <c r="A20" i="3"/>
  <c r="B5" i="3"/>
  <c r="B37" i="3"/>
  <c r="C22" i="3"/>
  <c r="D7" i="3"/>
  <c r="D39" i="3"/>
  <c r="E24" i="3"/>
  <c r="F1" i="3"/>
  <c r="F33" i="3"/>
  <c r="G10" i="3"/>
  <c r="G42" i="3"/>
  <c r="H19" i="3"/>
  <c r="I4" i="3"/>
  <c r="I36" i="3"/>
  <c r="J21" i="3"/>
  <c r="K6" i="3"/>
  <c r="K38" i="3"/>
  <c r="L23" i="3"/>
  <c r="M8" i="3"/>
  <c r="BC22" i="3"/>
  <c r="AX3" i="3"/>
  <c r="AT39" i="3"/>
  <c r="AQ26" i="3"/>
  <c r="AO23" i="3"/>
  <c r="AN49" i="3"/>
  <c r="AM26" i="3"/>
  <c r="AL3" i="3"/>
  <c r="AL35" i="3"/>
  <c r="AK20" i="3"/>
  <c r="AJ5" i="3"/>
  <c r="AJ37" i="3"/>
  <c r="AI22" i="3"/>
  <c r="AH7" i="3"/>
  <c r="AH39" i="3"/>
  <c r="AG24" i="3"/>
  <c r="AF1" i="3"/>
  <c r="AF33" i="3"/>
  <c r="AE10" i="3"/>
  <c r="AE42" i="3"/>
  <c r="AD19" i="3"/>
  <c r="AC4" i="3"/>
  <c r="AC36" i="3"/>
  <c r="AB21" i="3"/>
  <c r="AA6" i="3"/>
  <c r="AA38" i="3"/>
  <c r="Z23" i="3"/>
  <c r="Y8" i="3"/>
  <c r="Y40" i="3"/>
  <c r="X17" i="3"/>
  <c r="X49" i="3"/>
  <c r="W26" i="3"/>
  <c r="V3" i="3"/>
  <c r="V35" i="3"/>
  <c r="U20" i="3"/>
  <c r="T5" i="3"/>
  <c r="T37" i="3"/>
  <c r="S22" i="3"/>
  <c r="R7" i="3"/>
  <c r="R39" i="3"/>
  <c r="Q24" i="3"/>
  <c r="P1" i="3"/>
  <c r="P33" i="3"/>
  <c r="O10" i="3"/>
  <c r="O42" i="3"/>
  <c r="A19" i="3"/>
  <c r="B4" i="3"/>
  <c r="B36" i="3"/>
  <c r="C21" i="3"/>
  <c r="D6" i="3"/>
  <c r="D38" i="3"/>
  <c r="E23" i="3"/>
  <c r="F8" i="3"/>
  <c r="F40" i="3"/>
  <c r="G17" i="3"/>
  <c r="G49" i="3"/>
  <c r="H26" i="3"/>
  <c r="I3" i="3"/>
  <c r="I35" i="3"/>
  <c r="J20" i="3"/>
  <c r="K5" i="3"/>
  <c r="K37" i="3"/>
  <c r="L22" i="3"/>
  <c r="M7" i="3"/>
  <c r="AR5" i="3"/>
  <c r="AK46" i="3"/>
  <c r="AE36" i="3"/>
  <c r="Y26" i="3"/>
  <c r="S16" i="3"/>
  <c r="B6" i="3"/>
  <c r="F42" i="3"/>
  <c r="K15" i="3"/>
  <c r="M24" i="3"/>
  <c r="N1" i="3"/>
  <c r="N33" i="3"/>
  <c r="CO1" i="3"/>
  <c r="CG3" i="3"/>
  <c r="CS4" i="3"/>
  <c r="CK6" i="3"/>
  <c r="CC8" i="3"/>
  <c r="CO9" i="3"/>
  <c r="CG11" i="3"/>
  <c r="CS12" i="3"/>
  <c r="CK14" i="3"/>
  <c r="CC16" i="3"/>
  <c r="CO17" i="3"/>
  <c r="CG19" i="3"/>
  <c r="CS20" i="3"/>
  <c r="CK22" i="3"/>
  <c r="CC24" i="3"/>
  <c r="CO25" i="3"/>
  <c r="CG27" i="3"/>
  <c r="CS28" i="3"/>
  <c r="CK30" i="3"/>
  <c r="CC32" i="3"/>
  <c r="CO33" i="3"/>
  <c r="CG35" i="3"/>
  <c r="CS36" i="3"/>
  <c r="CK38" i="3"/>
  <c r="CC40" i="3"/>
  <c r="CO41" i="3"/>
  <c r="CG43" i="3"/>
  <c r="CS44" i="3"/>
  <c r="CK46" i="3"/>
  <c r="CC48" i="3"/>
  <c r="CO49" i="3"/>
  <c r="CR47" i="3"/>
  <c r="AL29" i="3"/>
  <c r="AG10" i="3"/>
  <c r="AC46" i="3"/>
  <c r="W36" i="3"/>
  <c r="Q26" i="3"/>
  <c r="D16" i="3"/>
  <c r="J31" i="3"/>
  <c r="L49" i="3"/>
  <c r="M47" i="3"/>
  <c r="N32" i="3"/>
  <c r="CN1" i="3"/>
  <c r="CF3" i="3"/>
  <c r="CR4" i="3"/>
  <c r="CJ6" i="3"/>
  <c r="CV7" i="3"/>
  <c r="CN9" i="3"/>
  <c r="CF11" i="3"/>
  <c r="CR12" i="3"/>
  <c r="CJ14" i="3"/>
  <c r="CV15" i="3"/>
  <c r="CN17" i="3"/>
  <c r="CF19" i="3"/>
  <c r="CR20" i="3"/>
  <c r="CJ22" i="3"/>
  <c r="CV23" i="3"/>
  <c r="CN25" i="3"/>
  <c r="CF27" i="3"/>
  <c r="CR28" i="3"/>
  <c r="CJ30" i="3"/>
  <c r="CV31" i="3"/>
  <c r="CN33" i="3"/>
  <c r="CF35" i="3"/>
  <c r="CR36" i="3"/>
  <c r="CJ38" i="3"/>
  <c r="CV39" i="3"/>
  <c r="CN41" i="3"/>
  <c r="CF43" i="3"/>
  <c r="CR44" i="3"/>
  <c r="CJ46" i="3"/>
  <c r="CV47" i="3"/>
  <c r="CN49" i="3"/>
  <c r="AQ30" i="3"/>
  <c r="O12" i="3"/>
  <c r="L1" i="3"/>
  <c r="CR1" i="3"/>
  <c r="CR7" i="3"/>
  <c r="CN12" i="3"/>
  <c r="CR17" i="3"/>
  <c r="CR23" i="3"/>
  <c r="CV30" i="3"/>
  <c r="CR37" i="3"/>
  <c r="CF44" i="3"/>
  <c r="CV50" i="3"/>
  <c r="AM12" i="3"/>
  <c r="U49" i="3"/>
  <c r="R20" i="3"/>
  <c r="O7" i="3"/>
  <c r="B33" i="3"/>
  <c r="E4" i="3"/>
  <c r="G38" i="3"/>
  <c r="J17" i="3"/>
  <c r="L3" i="3"/>
  <c r="BF27" i="3"/>
  <c r="AT7" i="3"/>
  <c r="AP46" i="3"/>
  <c r="AM30" i="3"/>
  <c r="AL47" i="3"/>
  <c r="AJ9" i="3"/>
  <c r="AI18" i="3"/>
  <c r="AH27" i="3"/>
  <c r="AG44" i="3"/>
  <c r="AE14" i="3"/>
  <c r="AD31" i="3"/>
  <c r="AC48" i="3"/>
  <c r="AA2" i="3"/>
  <c r="Z11" i="3"/>
  <c r="Y28" i="3"/>
  <c r="X45" i="3"/>
  <c r="V15" i="3"/>
  <c r="U32" i="3"/>
  <c r="T41" i="3"/>
  <c r="S50" i="3"/>
  <c r="Q12" i="3"/>
  <c r="P21" i="3"/>
  <c r="O14" i="3"/>
  <c r="A7" i="3"/>
  <c r="B8" i="3"/>
  <c r="B48" i="3"/>
  <c r="C33" i="3"/>
  <c r="D26" i="3"/>
  <c r="E11" i="3"/>
  <c r="F4" i="3"/>
  <c r="G5" i="3"/>
  <c r="G45" i="3"/>
  <c r="H38" i="3"/>
  <c r="I39" i="3"/>
  <c r="J32" i="3"/>
  <c r="K17" i="3"/>
  <c r="L10" i="3"/>
  <c r="L50" i="3"/>
  <c r="BD37" i="3"/>
  <c r="AV45" i="3"/>
  <c r="AQ34" i="3"/>
  <c r="AN17" i="3"/>
  <c r="AM37" i="3"/>
  <c r="AL30" i="3"/>
  <c r="AK23" i="3"/>
  <c r="AJ24" i="3"/>
  <c r="AI9" i="3"/>
  <c r="AI49" i="3"/>
  <c r="AH42" i="3"/>
  <c r="AG27" i="3"/>
  <c r="AF20" i="3"/>
  <c r="AE13" i="3"/>
  <c r="AE45" i="3"/>
  <c r="AD30" i="3"/>
  <c r="AC15" i="3"/>
  <c r="AC47" i="3"/>
  <c r="AB32" i="3"/>
  <c r="AA9" i="3"/>
  <c r="AA41" i="3"/>
  <c r="Z18" i="3"/>
  <c r="Z50" i="3"/>
  <c r="Y27" i="3"/>
  <c r="X12" i="3"/>
  <c r="X44" i="3"/>
  <c r="W29" i="3"/>
  <c r="V14" i="3"/>
  <c r="V46" i="3"/>
  <c r="U31" i="3"/>
  <c r="T16" i="3"/>
  <c r="T48" i="3"/>
  <c r="S25" i="3"/>
  <c r="R2" i="3"/>
  <c r="R34" i="3"/>
  <c r="Q11" i="3"/>
  <c r="Q43" i="3"/>
  <c r="P28" i="3"/>
  <c r="O13" i="3"/>
  <c r="O45" i="3"/>
  <c r="A30" i="3"/>
  <c r="B15" i="3"/>
  <c r="B47" i="3"/>
  <c r="C32" i="3"/>
  <c r="D9" i="3"/>
  <c r="D41" i="3"/>
  <c r="E18" i="3"/>
  <c r="E50" i="3"/>
  <c r="F27" i="3"/>
  <c r="G12" i="3"/>
  <c r="G44" i="3"/>
  <c r="H29" i="3"/>
  <c r="I14" i="3"/>
  <c r="I46" i="3"/>
  <c r="BB39" i="3"/>
  <c r="AW20" i="3"/>
  <c r="AR1" i="3"/>
  <c r="AQ50" i="3"/>
  <c r="AO24" i="3"/>
  <c r="AN50" i="3"/>
  <c r="AM27" i="3"/>
  <c r="AL12" i="3"/>
  <c r="AL44" i="3"/>
  <c r="AK29" i="3"/>
  <c r="AJ14" i="3"/>
  <c r="AJ46" i="3"/>
  <c r="AI31" i="3"/>
  <c r="AH16" i="3"/>
  <c r="AH48" i="3"/>
  <c r="AG25" i="3"/>
  <c r="AF2" i="3"/>
  <c r="AF34" i="3"/>
  <c r="AE11" i="3"/>
  <c r="AE43" i="3"/>
  <c r="AD28" i="3"/>
  <c r="AC13" i="3"/>
  <c r="AC45" i="3"/>
  <c r="AB30" i="3"/>
  <c r="AA15" i="3"/>
  <c r="AA47" i="3"/>
  <c r="Z32" i="3"/>
  <c r="Y9" i="3"/>
  <c r="Y41" i="3"/>
  <c r="X18" i="3"/>
  <c r="X50" i="3"/>
  <c r="W27" i="3"/>
  <c r="V12" i="3"/>
  <c r="V44" i="3"/>
  <c r="U29" i="3"/>
  <c r="T14" i="3"/>
  <c r="T46" i="3"/>
  <c r="S31" i="3"/>
  <c r="R16" i="3"/>
  <c r="R48" i="3"/>
  <c r="Q25" i="3"/>
  <c r="P2" i="3"/>
  <c r="P34" i="3"/>
  <c r="O11" i="3"/>
  <c r="O43" i="3"/>
  <c r="A28" i="3"/>
  <c r="B13" i="3"/>
  <c r="B45" i="3"/>
  <c r="C30" i="3"/>
  <c r="D15" i="3"/>
  <c r="D47" i="3"/>
  <c r="E32" i="3"/>
  <c r="F9" i="3"/>
  <c r="F41" i="3"/>
  <c r="G18" i="3"/>
  <c r="G50" i="3"/>
  <c r="H27" i="3"/>
  <c r="I12" i="3"/>
  <c r="I44" i="3"/>
  <c r="J29" i="3"/>
  <c r="K14" i="3"/>
  <c r="K46" i="3"/>
  <c r="L31" i="3"/>
  <c r="M16" i="3"/>
  <c r="BB31" i="3"/>
  <c r="AW12" i="3"/>
  <c r="AS48" i="3"/>
  <c r="AQ46" i="3"/>
  <c r="AO44" i="3"/>
  <c r="AM2" i="3"/>
  <c r="AM34" i="3"/>
  <c r="AL11" i="3"/>
  <c r="AL43" i="3"/>
  <c r="AK28" i="3"/>
  <c r="AJ13" i="3"/>
  <c r="AJ45" i="3"/>
  <c r="AI30" i="3"/>
  <c r="AH15" i="3"/>
  <c r="AH47" i="3"/>
  <c r="AG32" i="3"/>
  <c r="AF9" i="3"/>
  <c r="AF41" i="3"/>
  <c r="AE18" i="3"/>
  <c r="AE50" i="3"/>
  <c r="AD27" i="3"/>
  <c r="AC12" i="3"/>
  <c r="AC44" i="3"/>
  <c r="AB29" i="3"/>
  <c r="AA14" i="3"/>
  <c r="AA46" i="3"/>
  <c r="Z31" i="3"/>
  <c r="Y16" i="3"/>
  <c r="Y48" i="3"/>
  <c r="X25" i="3"/>
  <c r="W2" i="3"/>
  <c r="W34" i="3"/>
  <c r="V11" i="3"/>
  <c r="V43" i="3"/>
  <c r="U28" i="3"/>
  <c r="T13" i="3"/>
  <c r="T45" i="3"/>
  <c r="S30" i="3"/>
  <c r="R15" i="3"/>
  <c r="R47" i="3"/>
  <c r="Q32" i="3"/>
  <c r="P9" i="3"/>
  <c r="P41" i="3"/>
  <c r="O18" i="3"/>
  <c r="O50" i="3"/>
  <c r="A27" i="3"/>
  <c r="B12" i="3"/>
  <c r="B44" i="3"/>
  <c r="C29" i="3"/>
  <c r="D14" i="3"/>
  <c r="D46" i="3"/>
  <c r="T26" i="3"/>
  <c r="Q5" i="3"/>
  <c r="O39" i="3"/>
  <c r="C10" i="3"/>
  <c r="E36" i="3"/>
  <c r="H23" i="3"/>
  <c r="J49" i="3"/>
  <c r="L27" i="3"/>
  <c r="BA8" i="3"/>
  <c r="AR45" i="3"/>
  <c r="AN21" i="3"/>
  <c r="AL7" i="3"/>
  <c r="AK24" i="3"/>
  <c r="AJ33" i="3"/>
  <c r="AI42" i="3"/>
  <c r="AG4" i="3"/>
  <c r="AF21" i="3"/>
  <c r="AE38" i="3"/>
  <c r="AC8" i="3"/>
  <c r="AB17" i="3"/>
  <c r="AA26" i="3"/>
  <c r="Z35" i="3"/>
  <c r="X5" i="3"/>
  <c r="W22" i="3"/>
  <c r="V39" i="3"/>
  <c r="T1" i="3"/>
  <c r="S10" i="3"/>
  <c r="R19" i="3"/>
  <c r="Q36" i="3"/>
  <c r="P29" i="3"/>
  <c r="O22" i="3"/>
  <c r="A23" i="3"/>
  <c r="B16" i="3"/>
  <c r="C1" i="3"/>
  <c r="C49" i="3"/>
  <c r="D34" i="3"/>
  <c r="E19" i="3"/>
  <c r="F20" i="3"/>
  <c r="G13" i="3"/>
  <c r="H6" i="3"/>
  <c r="I7" i="3"/>
  <c r="I47" i="3"/>
  <c r="J40" i="3"/>
  <c r="K33" i="3"/>
  <c r="L18" i="3"/>
  <c r="M3" i="3"/>
  <c r="AZ9" i="3"/>
  <c r="AS8" i="3"/>
  <c r="AP22" i="3"/>
  <c r="AM5" i="3"/>
  <c r="AM45" i="3"/>
  <c r="AL38" i="3"/>
  <c r="AK39" i="3"/>
  <c r="AJ32" i="3"/>
  <c r="AI17" i="3"/>
  <c r="AH10" i="3"/>
  <c r="AH50" i="3"/>
  <c r="AG35" i="3"/>
  <c r="AF36" i="3"/>
  <c r="AE21" i="3"/>
  <c r="AD6" i="3"/>
  <c r="AD38" i="3"/>
  <c r="AC23" i="3"/>
  <c r="AB8" i="3"/>
  <c r="AB40" i="3"/>
  <c r="AA17" i="3"/>
  <c r="AA49" i="3"/>
  <c r="Z26" i="3"/>
  <c r="Y3" i="3"/>
  <c r="Y35" i="3"/>
  <c r="X20" i="3"/>
  <c r="W5" i="3"/>
  <c r="W37" i="3"/>
  <c r="V22" i="3"/>
  <c r="U7" i="3"/>
  <c r="U39" i="3"/>
  <c r="T24" i="3"/>
  <c r="S1" i="3"/>
  <c r="S33" i="3"/>
  <c r="R10" i="3"/>
  <c r="R42" i="3"/>
  <c r="Q19" i="3"/>
  <c r="P4" i="3"/>
  <c r="P36" i="3"/>
  <c r="O21" i="3"/>
  <c r="A6" i="3"/>
  <c r="A38" i="3"/>
  <c r="B23" i="3"/>
  <c r="C8" i="3"/>
  <c r="C40" i="3"/>
  <c r="D17" i="3"/>
  <c r="D49" i="3"/>
  <c r="E26" i="3"/>
  <c r="F3" i="3"/>
  <c r="F35" i="3"/>
  <c r="G20" i="3"/>
  <c r="H5" i="3"/>
  <c r="H37" i="3"/>
  <c r="I22" i="3"/>
  <c r="BE12" i="3"/>
  <c r="BA48" i="3"/>
  <c r="AV29" i="3"/>
  <c r="AR33" i="3"/>
  <c r="AP15" i="3"/>
  <c r="AO47" i="3"/>
  <c r="AM3" i="3"/>
  <c r="AM35" i="3"/>
  <c r="AL20" i="3"/>
  <c r="AK5" i="3"/>
  <c r="AK37" i="3"/>
  <c r="AJ22" i="3"/>
  <c r="AI7" i="3"/>
  <c r="AI39" i="3"/>
  <c r="AH24" i="3"/>
  <c r="AG1" i="3"/>
  <c r="AG33" i="3"/>
  <c r="AF10" i="3"/>
  <c r="AF42" i="3"/>
  <c r="AE19" i="3"/>
  <c r="AD4" i="3"/>
  <c r="AD36" i="3"/>
  <c r="AC21" i="3"/>
  <c r="AB6" i="3"/>
  <c r="AB38" i="3"/>
  <c r="AA23" i="3"/>
  <c r="Z8" i="3"/>
  <c r="Z40" i="3"/>
  <c r="Y17" i="3"/>
  <c r="Y49" i="3"/>
  <c r="X26" i="3"/>
  <c r="W3" i="3"/>
  <c r="W35" i="3"/>
  <c r="V20" i="3"/>
  <c r="U5" i="3"/>
  <c r="U37" i="3"/>
  <c r="T22" i="3"/>
  <c r="S7" i="3"/>
  <c r="S39" i="3"/>
  <c r="R24" i="3"/>
  <c r="Q1" i="3"/>
  <c r="Q33" i="3"/>
  <c r="P10" i="3"/>
  <c r="P42" i="3"/>
  <c r="O19" i="3"/>
  <c r="A4" i="3"/>
  <c r="A36" i="3"/>
  <c r="B21" i="3"/>
  <c r="C6" i="3"/>
  <c r="C38" i="3"/>
  <c r="D23" i="3"/>
  <c r="E8" i="3"/>
  <c r="E40" i="3"/>
  <c r="F17" i="3"/>
  <c r="F49" i="3"/>
  <c r="G26" i="3"/>
  <c r="H3" i="3"/>
  <c r="H35" i="3"/>
  <c r="I20" i="3"/>
  <c r="J5" i="3"/>
  <c r="J37" i="3"/>
  <c r="K22" i="3"/>
  <c r="L7" i="3"/>
  <c r="L39" i="3"/>
  <c r="BE4" i="3"/>
  <c r="BA40" i="3"/>
  <c r="AV21" i="3"/>
  <c r="AR29" i="3"/>
  <c r="AP14" i="3"/>
  <c r="AN9" i="3"/>
  <c r="AM10" i="3"/>
  <c r="AM42" i="3"/>
  <c r="AL19" i="3"/>
  <c r="AK4" i="3"/>
  <c r="AK36" i="3"/>
  <c r="AJ21" i="3"/>
  <c r="AI6" i="3"/>
  <c r="AI38" i="3"/>
  <c r="AH23" i="3"/>
  <c r="AG8" i="3"/>
  <c r="AG40" i="3"/>
  <c r="AF17" i="3"/>
  <c r="AF49" i="3"/>
  <c r="S3" i="3"/>
  <c r="Q37" i="3"/>
  <c r="A24" i="3"/>
  <c r="C42" i="3"/>
  <c r="F21" i="3"/>
  <c r="I8" i="3"/>
  <c r="K26" i="3"/>
  <c r="L35" i="3"/>
  <c r="AZ17" i="3"/>
  <c r="AQ14" i="3"/>
  <c r="AN41" i="3"/>
  <c r="AL15" i="3"/>
  <c r="AK32" i="3"/>
  <c r="AJ41" i="3"/>
  <c r="AI50" i="3"/>
  <c r="AG12" i="3"/>
  <c r="AF29" i="3"/>
  <c r="AE46" i="3"/>
  <c r="AC16" i="3"/>
  <c r="AB25" i="3"/>
  <c r="AA34" i="3"/>
  <c r="Z43" i="3"/>
  <c r="X13" i="3"/>
  <c r="W30" i="3"/>
  <c r="V47" i="3"/>
  <c r="T9" i="3"/>
  <c r="S18" i="3"/>
  <c r="R27" i="3"/>
  <c r="Q44" i="3"/>
  <c r="P37" i="3"/>
  <c r="O38" i="3"/>
  <c r="A31" i="3"/>
  <c r="B24" i="3"/>
  <c r="C17" i="3"/>
  <c r="D2" i="3"/>
  <c r="D42" i="3"/>
  <c r="E35" i="3"/>
  <c r="F28" i="3"/>
  <c r="G21" i="3"/>
  <c r="H22" i="3"/>
  <c r="I15" i="3"/>
  <c r="J8" i="3"/>
  <c r="K1" i="3"/>
  <c r="K41" i="3"/>
  <c r="L26" i="3"/>
  <c r="M19" i="3"/>
  <c r="AY18" i="3"/>
  <c r="AR9" i="3"/>
  <c r="AO8" i="3"/>
  <c r="AM13" i="3"/>
  <c r="AL6" i="3"/>
  <c r="AK7" i="3"/>
  <c r="AK47" i="3"/>
  <c r="AJ40" i="3"/>
  <c r="AI33" i="3"/>
  <c r="AH18" i="3"/>
  <c r="AG3" i="3"/>
  <c r="AF4" i="3"/>
  <c r="AF44" i="3"/>
  <c r="AE29" i="3"/>
  <c r="AD14" i="3"/>
  <c r="AD46" i="3"/>
  <c r="AC31" i="3"/>
  <c r="AB16" i="3"/>
  <c r="AB48" i="3"/>
  <c r="AA25" i="3"/>
  <c r="Z2" i="3"/>
  <c r="Z34" i="3"/>
  <c r="Y11" i="3"/>
  <c r="Y43" i="3"/>
  <c r="X28" i="3"/>
  <c r="W13" i="3"/>
  <c r="W45" i="3"/>
  <c r="V30" i="3"/>
  <c r="U15" i="3"/>
  <c r="U47" i="3"/>
  <c r="T32" i="3"/>
  <c r="S9" i="3"/>
  <c r="S41" i="3"/>
  <c r="R18" i="3"/>
  <c r="R50" i="3"/>
  <c r="Q27" i="3"/>
  <c r="P12" i="3"/>
  <c r="P44" i="3"/>
  <c r="O29" i="3"/>
  <c r="A14" i="3"/>
  <c r="A46" i="3"/>
  <c r="B31" i="3"/>
  <c r="C16" i="3"/>
  <c r="C48" i="3"/>
  <c r="D25" i="3"/>
  <c r="E2" i="3"/>
  <c r="E34" i="3"/>
  <c r="F11" i="3"/>
  <c r="F43" i="3"/>
  <c r="G28" i="3"/>
  <c r="H13" i="3"/>
  <c r="H45" i="3"/>
  <c r="I30" i="3"/>
  <c r="BD21" i="3"/>
  <c r="AY2" i="3"/>
  <c r="AU38" i="3"/>
  <c r="AQ6" i="3"/>
  <c r="AP38" i="3"/>
  <c r="AN13" i="3"/>
  <c r="AM11" i="3"/>
  <c r="AM43" i="3"/>
  <c r="AL28" i="3"/>
  <c r="AK13" i="3"/>
  <c r="AK45" i="3"/>
  <c r="AJ30" i="3"/>
  <c r="AI15" i="3"/>
  <c r="AI47" i="3"/>
  <c r="AH32" i="3"/>
  <c r="AG9" i="3"/>
  <c r="AG41" i="3"/>
  <c r="AF18" i="3"/>
  <c r="AF50" i="3"/>
  <c r="AE27" i="3"/>
  <c r="AD12" i="3"/>
  <c r="AD44" i="3"/>
  <c r="AC29" i="3"/>
  <c r="AB14" i="3"/>
  <c r="AB46" i="3"/>
  <c r="AA31" i="3"/>
  <c r="Z16" i="3"/>
  <c r="Z48" i="3"/>
  <c r="Y25" i="3"/>
  <c r="X2" i="3"/>
  <c r="X34" i="3"/>
  <c r="W11" i="3"/>
  <c r="W43" i="3"/>
  <c r="V28" i="3"/>
  <c r="U13" i="3"/>
  <c r="U45" i="3"/>
  <c r="T30" i="3"/>
  <c r="S15" i="3"/>
  <c r="S47" i="3"/>
  <c r="R32" i="3"/>
  <c r="Q9" i="3"/>
  <c r="Q41" i="3"/>
  <c r="P18" i="3"/>
  <c r="P50" i="3"/>
  <c r="O27" i="3"/>
  <c r="A12" i="3"/>
  <c r="A44" i="3"/>
  <c r="B29" i="3"/>
  <c r="C14" i="3"/>
  <c r="C46" i="3"/>
  <c r="D31" i="3"/>
  <c r="E16" i="3"/>
  <c r="E48" i="3"/>
  <c r="F25" i="3"/>
  <c r="G2" i="3"/>
  <c r="G34" i="3"/>
  <c r="H11" i="3"/>
  <c r="H43" i="3"/>
  <c r="I28" i="3"/>
  <c r="J13" i="3"/>
  <c r="J45" i="3"/>
  <c r="K30" i="3"/>
  <c r="L15" i="3"/>
  <c r="L47" i="3"/>
  <c r="BD13" i="3"/>
  <c r="AZ49" i="3"/>
  <c r="AU30" i="3"/>
  <c r="AQ5" i="3"/>
  <c r="AP35" i="3"/>
  <c r="AN32" i="3"/>
  <c r="AM18" i="3"/>
  <c r="AM50" i="3"/>
  <c r="AL27" i="3"/>
  <c r="AK12" i="3"/>
  <c r="AK44" i="3"/>
  <c r="AJ29" i="3"/>
  <c r="AI14" i="3"/>
  <c r="AI46" i="3"/>
  <c r="AH31" i="3"/>
  <c r="AG16" i="3"/>
  <c r="AG48" i="3"/>
  <c r="AF25" i="3"/>
  <c r="AE2" i="3"/>
  <c r="AE34" i="3"/>
  <c r="AD11" i="3"/>
  <c r="AD43" i="3"/>
  <c r="AC28" i="3"/>
  <c r="AB13" i="3"/>
  <c r="AB45" i="3"/>
  <c r="AA30" i="3"/>
  <c r="Z15" i="3"/>
  <c r="Z47" i="3"/>
  <c r="Y32" i="3"/>
  <c r="X9" i="3"/>
  <c r="X41" i="3"/>
  <c r="W18" i="3"/>
  <c r="W50" i="3"/>
  <c r="V27" i="3"/>
  <c r="U12" i="3"/>
  <c r="U44" i="3"/>
  <c r="T29" i="3"/>
  <c r="S14" i="3"/>
  <c r="S46" i="3"/>
  <c r="R31" i="3"/>
  <c r="Q16" i="3"/>
  <c r="Q48" i="3"/>
  <c r="P25" i="3"/>
  <c r="O2" i="3"/>
  <c r="O34" i="3"/>
  <c r="A11" i="3"/>
  <c r="A43" i="3"/>
  <c r="B28" i="3"/>
  <c r="C13" i="3"/>
  <c r="C45" i="3"/>
  <c r="D30" i="3"/>
  <c r="E15" i="3"/>
  <c r="E47" i="3"/>
  <c r="F32" i="3"/>
  <c r="G9" i="3"/>
  <c r="G41" i="3"/>
  <c r="H18" i="3"/>
  <c r="H50" i="3"/>
  <c r="I27" i="3"/>
  <c r="J12" i="3"/>
  <c r="J44" i="3"/>
  <c r="K29" i="3"/>
  <c r="L14" i="3"/>
  <c r="L46" i="3"/>
  <c r="BB47" i="3"/>
  <c r="AL37" i="3"/>
  <c r="AF27" i="3"/>
  <c r="Z17" i="3"/>
  <c r="T7" i="3"/>
  <c r="P43" i="3"/>
  <c r="E33" i="3"/>
  <c r="J38" i="3"/>
  <c r="M1" i="3"/>
  <c r="M48" i="3"/>
  <c r="N25" i="3"/>
  <c r="CG1" i="3"/>
  <c r="CS2" i="3"/>
  <c r="CK4" i="3"/>
  <c r="CC6" i="3"/>
  <c r="CO7" i="3"/>
  <c r="CG9" i="3"/>
  <c r="CS10" i="3"/>
  <c r="CK12" i="3"/>
  <c r="CC14" i="3"/>
  <c r="CO15" i="3"/>
  <c r="CG17" i="3"/>
  <c r="CS18" i="3"/>
  <c r="CK20" i="3"/>
  <c r="CC22" i="3"/>
  <c r="CO23" i="3"/>
  <c r="CG25" i="3"/>
  <c r="CS26" i="3"/>
  <c r="AE26" i="3"/>
  <c r="AB5" i="3"/>
  <c r="Z39" i="3"/>
  <c r="W10" i="3"/>
  <c r="U36" i="3"/>
  <c r="R23" i="3"/>
  <c r="P49" i="3"/>
  <c r="B20" i="3"/>
  <c r="E7" i="3"/>
  <c r="F24" i="3"/>
  <c r="G33" i="3"/>
  <c r="H42" i="3"/>
  <c r="J4" i="3"/>
  <c r="K21" i="3"/>
  <c r="L38" i="3"/>
  <c r="AM28" i="3"/>
  <c r="AA8" i="3"/>
  <c r="Q34" i="3"/>
  <c r="J6" i="3"/>
  <c r="M40" i="3"/>
  <c r="N49" i="3"/>
  <c r="CC4" i="3"/>
  <c r="CG7" i="3"/>
  <c r="CK10" i="3"/>
  <c r="CO13" i="3"/>
  <c r="CS16" i="3"/>
  <c r="CC20" i="3"/>
  <c r="CG23" i="3"/>
  <c r="CK26" i="3"/>
  <c r="CG29" i="3"/>
  <c r="CG31" i="3"/>
  <c r="CG33" i="3"/>
  <c r="CO35" i="3"/>
  <c r="CO37" i="3"/>
  <c r="CO39" i="3"/>
  <c r="CC42" i="3"/>
  <c r="CC44" i="3"/>
  <c r="CC46" i="3"/>
  <c r="CK48" i="3"/>
  <c r="CK50" i="3"/>
  <c r="AM20" i="3"/>
  <c r="AF19" i="3"/>
  <c r="Y18" i="3"/>
  <c r="R17" i="3"/>
  <c r="E25" i="3"/>
  <c r="K40" i="3"/>
  <c r="M39" i="3"/>
  <c r="N40" i="3"/>
  <c r="CJ2" i="3"/>
  <c r="CJ4" i="3"/>
  <c r="CR6" i="3"/>
  <c r="CR8" i="3"/>
  <c r="CR10" i="3"/>
  <c r="CF13" i="3"/>
  <c r="CF15" i="3"/>
  <c r="CF17" i="3"/>
  <c r="CN19" i="3"/>
  <c r="CN21" i="3"/>
  <c r="CN23" i="3"/>
  <c r="CV25" i="3"/>
  <c r="CV27" i="3"/>
  <c r="CV29" i="3"/>
  <c r="CJ32" i="3"/>
  <c r="CJ34" i="3"/>
  <c r="CJ36" i="3"/>
  <c r="CR38" i="3"/>
  <c r="CR40" i="3"/>
  <c r="CR42" i="3"/>
  <c r="CF45" i="3"/>
  <c r="CF47" i="3"/>
  <c r="CF49" i="3"/>
  <c r="AB23" i="3"/>
  <c r="G11" i="3"/>
  <c r="N44" i="3"/>
  <c r="CV8" i="3"/>
  <c r="CV14" i="3"/>
  <c r="CF22" i="3"/>
  <c r="CN32" i="3"/>
  <c r="CV40" i="3"/>
  <c r="CJ49" i="3"/>
  <c r="AL21" i="3"/>
  <c r="AG2" i="3"/>
  <c r="AC38" i="3"/>
  <c r="X19" i="3"/>
  <c r="R9" i="3"/>
  <c r="A45" i="3"/>
  <c r="G35" i="3"/>
  <c r="K39" i="3"/>
  <c r="M30" i="3"/>
  <c r="N15" i="3"/>
  <c r="N47" i="3"/>
  <c r="CI2" i="3"/>
  <c r="CU3" i="3"/>
  <c r="CM5" i="3"/>
  <c r="CE7" i="3"/>
  <c r="CQ8" i="3"/>
  <c r="CI10" i="3"/>
  <c r="CU11" i="3"/>
  <c r="CM13" i="3"/>
  <c r="CE15" i="3"/>
  <c r="CQ16" i="3"/>
  <c r="CI18" i="3"/>
  <c r="CU19" i="3"/>
  <c r="CM21" i="3"/>
  <c r="CE23" i="3"/>
  <c r="CQ24" i="3"/>
  <c r="CI26" i="3"/>
  <c r="CU27" i="3"/>
  <c r="CM29" i="3"/>
  <c r="CE31" i="3"/>
  <c r="CQ32" i="3"/>
  <c r="CI34" i="3"/>
  <c r="CU35" i="3"/>
  <c r="CM37" i="3"/>
  <c r="CE39" i="3"/>
  <c r="CQ40" i="3"/>
  <c r="CI42" i="3"/>
  <c r="CU43" i="3"/>
  <c r="CM45" i="3"/>
  <c r="CE47" i="3"/>
  <c r="CQ48" i="3"/>
  <c r="CI50" i="3"/>
  <c r="AH33" i="3"/>
  <c r="U22" i="3"/>
  <c r="I29" i="3"/>
  <c r="N12" i="3"/>
  <c r="CF4" i="3"/>
  <c r="CN8" i="3"/>
  <c r="CV12" i="3"/>
  <c r="CF18" i="3"/>
  <c r="CN24" i="3"/>
  <c r="CF30" i="3"/>
  <c r="CV36" i="3"/>
  <c r="CJ43" i="3"/>
  <c r="CR49" i="3"/>
  <c r="AM4" i="3"/>
  <c r="AI40" i="3"/>
  <c r="AD21" i="3"/>
  <c r="Y2" i="3"/>
  <c r="U38" i="3"/>
  <c r="P19" i="3"/>
  <c r="E9" i="3"/>
  <c r="I45" i="3"/>
  <c r="L41" i="3"/>
  <c r="M45" i="3"/>
  <c r="N30" i="3"/>
  <c r="CL1" i="3"/>
  <c r="CD3" i="3"/>
  <c r="CP4" i="3"/>
  <c r="CH6" i="3"/>
  <c r="CT7" i="3"/>
  <c r="CL9" i="3"/>
  <c r="CD11" i="3"/>
  <c r="CP12" i="3"/>
  <c r="CH14" i="3"/>
  <c r="CT15" i="3"/>
  <c r="CL17" i="3"/>
  <c r="CD19" i="3"/>
  <c r="CP20" i="3"/>
  <c r="CH22" i="3"/>
  <c r="CT23" i="3"/>
  <c r="CL25" i="3"/>
  <c r="CD27" i="3"/>
  <c r="CP28" i="3"/>
  <c r="CH30" i="3"/>
  <c r="CT31" i="3"/>
  <c r="CL33" i="3"/>
  <c r="CD35" i="3"/>
  <c r="CP36" i="3"/>
  <c r="CH38" i="3"/>
  <c r="CT39" i="3"/>
  <c r="CL41" i="3"/>
  <c r="CD43" i="3"/>
  <c r="CP44" i="3"/>
  <c r="CH46" i="3"/>
  <c r="CT47" i="3"/>
  <c r="CL49" i="3"/>
  <c r="AW28" i="3"/>
  <c r="AI32" i="3"/>
  <c r="AD13" i="3"/>
  <c r="Z49" i="3"/>
  <c r="U30" i="3"/>
  <c r="P11" i="3"/>
  <c r="C47" i="3"/>
  <c r="H28" i="3"/>
  <c r="L8" i="3"/>
  <c r="M36" i="3"/>
  <c r="N21" i="3"/>
  <c r="CC1" i="3"/>
  <c r="CO2" i="3"/>
  <c r="CG4" i="3"/>
  <c r="CS5" i="3"/>
  <c r="CK7" i="3"/>
  <c r="CC9" i="3"/>
  <c r="CO10" i="3"/>
  <c r="CG12" i="3"/>
  <c r="CS13" i="3"/>
  <c r="CK15" i="3"/>
  <c r="CC17" i="3"/>
  <c r="CO18" i="3"/>
  <c r="CG20" i="3"/>
  <c r="CS21" i="3"/>
  <c r="CK23" i="3"/>
  <c r="CC25" i="3"/>
  <c r="CO26" i="3"/>
  <c r="CG28" i="3"/>
  <c r="CS29" i="3"/>
  <c r="CK31" i="3"/>
  <c r="CC33" i="3"/>
  <c r="CO34" i="3"/>
  <c r="CG36" i="3"/>
  <c r="CS37" i="3"/>
  <c r="CK39" i="3"/>
  <c r="CC41" i="3"/>
  <c r="CO42" i="3"/>
  <c r="CG44" i="3"/>
  <c r="CS45" i="3"/>
  <c r="CK47" i="3"/>
  <c r="CC49" i="3"/>
  <c r="CO50" i="3"/>
  <c r="CR21" i="3"/>
  <c r="CF28" i="3"/>
  <c r="CF34" i="3"/>
  <c r="CN40" i="3"/>
  <c r="CV46" i="3"/>
  <c r="AQ10" i="3"/>
  <c r="AI16" i="3"/>
  <c r="AC6" i="3"/>
  <c r="Y42" i="3"/>
  <c r="S32" i="3"/>
  <c r="A13" i="3"/>
  <c r="E49" i="3"/>
  <c r="J14" i="3"/>
  <c r="M9" i="3"/>
  <c r="M50" i="3"/>
  <c r="N27" i="3"/>
  <c r="CQ1" i="3"/>
  <c r="CI3" i="3"/>
  <c r="CU4" i="3"/>
  <c r="CM6" i="3"/>
  <c r="CE8" i="3"/>
  <c r="CQ9" i="3"/>
  <c r="CI11" i="3"/>
  <c r="CU12" i="3"/>
  <c r="CM14" i="3"/>
  <c r="CE16" i="3"/>
  <c r="CQ17" i="3"/>
  <c r="CI19" i="3"/>
  <c r="CU20" i="3"/>
  <c r="CM22" i="3"/>
  <c r="CE24" i="3"/>
  <c r="CQ25" i="3"/>
  <c r="CI27" i="3"/>
  <c r="CU28" i="3"/>
  <c r="CM30" i="3"/>
  <c r="CE32" i="3"/>
  <c r="CQ33" i="3"/>
  <c r="CI35" i="3"/>
  <c r="CU36" i="3"/>
  <c r="CM38" i="3"/>
  <c r="CE40" i="3"/>
  <c r="CQ41" i="3"/>
  <c r="CI43" i="3"/>
  <c r="CU44" i="3"/>
  <c r="CM46" i="3"/>
  <c r="CE48" i="3"/>
  <c r="CQ49" i="3"/>
  <c r="AN37" i="3"/>
  <c r="AC14" i="3"/>
  <c r="R49" i="3"/>
  <c r="J47" i="3"/>
  <c r="N28" i="3"/>
  <c r="CR5" i="3"/>
  <c r="CN10" i="3"/>
  <c r="CJ15" i="3"/>
  <c r="CV20" i="3"/>
  <c r="CJ27" i="3"/>
  <c r="CR33" i="3"/>
  <c r="CF40" i="3"/>
  <c r="CN46" i="3"/>
  <c r="AR37" i="3"/>
  <c r="AI8" i="3"/>
  <c r="AE44" i="3"/>
  <c r="Y34" i="3"/>
  <c r="S24" i="3"/>
  <c r="B14" i="3"/>
  <c r="F50" i="3"/>
  <c r="J39" i="3"/>
  <c r="M2" i="3"/>
  <c r="M49" i="3"/>
  <c r="N26" i="3"/>
  <c r="CH1" i="3"/>
  <c r="CT2" i="3"/>
  <c r="CL4" i="3"/>
  <c r="CD6" i="3"/>
  <c r="CP7" i="3"/>
  <c r="CH9" i="3"/>
  <c r="CT10" i="3"/>
  <c r="CL12" i="3"/>
  <c r="CD14" i="3"/>
  <c r="CP15" i="3"/>
  <c r="CH17" i="3"/>
  <c r="CT18" i="3"/>
  <c r="CL20" i="3"/>
  <c r="CD22" i="3"/>
  <c r="CP23" i="3"/>
  <c r="CH25" i="3"/>
  <c r="CT26" i="3"/>
  <c r="CL28" i="3"/>
  <c r="CD30" i="3"/>
  <c r="CP31" i="3"/>
  <c r="CH33" i="3"/>
  <c r="CT34" i="3"/>
  <c r="CL36" i="3"/>
  <c r="CD38" i="3"/>
  <c r="CP39" i="3"/>
  <c r="CH41" i="3"/>
  <c r="CT42" i="3"/>
  <c r="CL44" i="3"/>
  <c r="CD46" i="3"/>
  <c r="CP47" i="3"/>
  <c r="CH49" i="3"/>
  <c r="CT50" i="3"/>
  <c r="CK49" i="3"/>
  <c r="CF42" i="3"/>
  <c r="CV48" i="3"/>
  <c r="AH25" i="3"/>
  <c r="V5" i="3"/>
  <c r="R41" i="3"/>
  <c r="G3" i="3"/>
  <c r="J46" i="3"/>
  <c r="N3" i="3"/>
  <c r="CE2" i="3"/>
  <c r="CI5" i="3"/>
  <c r="CU6" i="3"/>
  <c r="CE10" i="3"/>
  <c r="CQ11" i="3"/>
  <c r="CU14" i="3"/>
  <c r="CE18" i="3"/>
  <c r="CQ19" i="3"/>
  <c r="CU22" i="3"/>
  <c r="CM24" i="3"/>
  <c r="CQ27" i="3"/>
  <c r="CU30" i="3"/>
  <c r="CM32" i="3"/>
  <c r="CQ35" i="3"/>
  <c r="CU38" i="3"/>
  <c r="CM40" i="3"/>
  <c r="CQ43" i="3"/>
  <c r="CI45" i="3"/>
  <c r="CM48" i="3"/>
  <c r="AK6" i="3"/>
  <c r="Z41" i="3"/>
  <c r="L33" i="3"/>
  <c r="CV6" i="3"/>
  <c r="CR11" i="3"/>
  <c r="CN22" i="3"/>
  <c r="CV34" i="3"/>
  <c r="CR41" i="3"/>
  <c r="AO48" i="3"/>
  <c r="AB7" i="3"/>
  <c r="X43" i="3"/>
  <c r="C23" i="3"/>
  <c r="K16" i="3"/>
  <c r="M25" i="3"/>
  <c r="N34" i="3"/>
  <c r="CP1" i="3"/>
  <c r="CT4" i="3"/>
  <c r="CD8" i="3"/>
  <c r="CH11" i="3"/>
  <c r="CT12" i="3"/>
  <c r="CD16" i="3"/>
  <c r="CP17" i="3"/>
  <c r="CT20" i="3"/>
  <c r="CD24" i="3"/>
  <c r="CP25" i="3"/>
  <c r="CT28" i="3"/>
  <c r="CD32" i="3"/>
  <c r="AD3" i="3"/>
  <c r="AB37" i="3"/>
  <c r="Y24" i="3"/>
  <c r="W42" i="3"/>
  <c r="T21" i="3"/>
  <c r="Q8" i="3"/>
  <c r="O26" i="3"/>
  <c r="C5" i="3"/>
  <c r="E31" i="3"/>
  <c r="F48" i="3"/>
  <c r="H2" i="3"/>
  <c r="I11" i="3"/>
  <c r="J28" i="3"/>
  <c r="K45" i="3"/>
  <c r="M15" i="3"/>
  <c r="AH9" i="3"/>
  <c r="X35" i="3"/>
  <c r="C15" i="3"/>
  <c r="K47" i="3"/>
  <c r="N9" i="3"/>
  <c r="CC2" i="3"/>
  <c r="CG5" i="3"/>
  <c r="CK8" i="3"/>
  <c r="CO11" i="3"/>
  <c r="CS14" i="3"/>
  <c r="CC18" i="3"/>
  <c r="CG21" i="3"/>
  <c r="CK24" i="3"/>
  <c r="CO27" i="3"/>
  <c r="CO29" i="3"/>
  <c r="CO31" i="3"/>
  <c r="CC34" i="3"/>
  <c r="CC36" i="3"/>
  <c r="CC38" i="3"/>
  <c r="CK40" i="3"/>
  <c r="CK42" i="3"/>
  <c r="CK44" i="3"/>
  <c r="CS46" i="3"/>
  <c r="CS48" i="3"/>
  <c r="CS50" i="3"/>
  <c r="AK38" i="3"/>
  <c r="AE28" i="3"/>
  <c r="X27" i="3"/>
  <c r="P35" i="3"/>
  <c r="F34" i="3"/>
  <c r="L17" i="3"/>
  <c r="N8" i="3"/>
  <c r="N48" i="3"/>
  <c r="CR2" i="3"/>
  <c r="CF5" i="3"/>
  <c r="CF7" i="3"/>
  <c r="CF9" i="3"/>
  <c r="CN11" i="3"/>
  <c r="CN13" i="3"/>
  <c r="CN15" i="3"/>
  <c r="CV17" i="3"/>
  <c r="CV19" i="3"/>
  <c r="CV21" i="3"/>
  <c r="CJ24" i="3"/>
  <c r="CJ26" i="3"/>
  <c r="CJ28" i="3"/>
  <c r="CR30" i="3"/>
  <c r="CR32" i="3"/>
  <c r="CR34" i="3"/>
  <c r="CF37" i="3"/>
  <c r="CF39" i="3"/>
  <c r="CF41" i="3"/>
  <c r="CN43" i="3"/>
  <c r="CN45" i="3"/>
  <c r="CN47" i="3"/>
  <c r="CV49" i="3"/>
  <c r="Y50" i="3"/>
  <c r="J15" i="3"/>
  <c r="CJ3" i="3"/>
  <c r="CF10" i="3"/>
  <c r="CN16" i="3"/>
  <c r="CR25" i="3"/>
  <c r="CN34" i="3"/>
  <c r="CN42" i="3"/>
  <c r="BD29" i="3"/>
  <c r="AK30" i="3"/>
  <c r="AF11" i="3"/>
  <c r="AB47" i="3"/>
  <c r="W28" i="3"/>
  <c r="Q18" i="3"/>
  <c r="D8" i="3"/>
  <c r="H44" i="3"/>
  <c r="L16" i="3"/>
  <c r="M38" i="3"/>
  <c r="N23" i="3"/>
  <c r="CE1" i="3"/>
  <c r="CQ2" i="3"/>
  <c r="CI4" i="3"/>
  <c r="CU5" i="3"/>
  <c r="CM7" i="3"/>
  <c r="CE9" i="3"/>
  <c r="CQ10" i="3"/>
  <c r="CI12" i="3"/>
  <c r="CU13" i="3"/>
  <c r="CM15" i="3"/>
  <c r="CE17" i="3"/>
  <c r="CQ18" i="3"/>
  <c r="CI20" i="3"/>
  <c r="CU21" i="3"/>
  <c r="CM23" i="3"/>
  <c r="CE25" i="3"/>
  <c r="CQ26" i="3"/>
  <c r="CI28" i="3"/>
  <c r="CU29" i="3"/>
  <c r="CM31" i="3"/>
  <c r="CE33" i="3"/>
  <c r="CQ34" i="3"/>
  <c r="CI36" i="3"/>
  <c r="CU37" i="3"/>
  <c r="CM39" i="3"/>
  <c r="CE41" i="3"/>
  <c r="CQ42" i="3"/>
  <c r="CI44" i="3"/>
  <c r="CU45" i="3"/>
  <c r="CM47" i="3"/>
  <c r="CE49" i="3"/>
  <c r="CQ50" i="3"/>
  <c r="AD5" i="3"/>
  <c r="P3" i="3"/>
  <c r="K24" i="3"/>
  <c r="N36" i="3"/>
  <c r="CJ5" i="3"/>
  <c r="CR9" i="3"/>
  <c r="CF14" i="3"/>
  <c r="CF20" i="3"/>
  <c r="CJ25" i="3"/>
  <c r="CR31" i="3"/>
  <c r="CF38" i="3"/>
  <c r="CV44" i="3"/>
  <c r="BE20" i="3"/>
  <c r="AL13" i="3"/>
  <c r="AH49" i="3"/>
  <c r="AC30" i="3"/>
  <c r="X11" i="3"/>
  <c r="T47" i="3"/>
  <c r="O28" i="3"/>
  <c r="F18" i="3"/>
  <c r="J23" i="3"/>
  <c r="M18" i="3"/>
  <c r="N6" i="3"/>
  <c r="N38" i="3"/>
  <c r="CT1" i="3"/>
  <c r="CL3" i="3"/>
  <c r="CD5" i="3"/>
  <c r="CP6" i="3"/>
  <c r="CH8" i="3"/>
  <c r="CT9" i="3"/>
  <c r="CL11" i="3"/>
  <c r="CD13" i="3"/>
  <c r="CP14" i="3"/>
  <c r="CH16" i="3"/>
  <c r="CT17" i="3"/>
  <c r="CL19" i="3"/>
  <c r="CD21" i="3"/>
  <c r="CP22" i="3"/>
  <c r="CH24" i="3"/>
  <c r="CT25" i="3"/>
  <c r="CL27" i="3"/>
  <c r="CD29" i="3"/>
  <c r="CP30" i="3"/>
  <c r="CH32" i="3"/>
  <c r="CT33" i="3"/>
  <c r="CL35" i="3"/>
  <c r="CD37" i="3"/>
  <c r="CP38" i="3"/>
  <c r="CH40" i="3"/>
  <c r="CT41" i="3"/>
  <c r="CL43" i="3"/>
  <c r="CD45" i="3"/>
  <c r="CP46" i="3"/>
  <c r="CH48" i="3"/>
  <c r="CT49" i="3"/>
  <c r="AL5" i="3"/>
  <c r="AH41" i="3"/>
  <c r="AC22" i="3"/>
  <c r="X3" i="3"/>
  <c r="T39" i="3"/>
  <c r="O20" i="3"/>
  <c r="E1" i="3"/>
  <c r="I37" i="3"/>
  <c r="L40" i="3"/>
  <c r="M44" i="3"/>
  <c r="N29" i="3"/>
  <c r="CK1" i="3"/>
  <c r="CC3" i="3"/>
  <c r="CO4" i="3"/>
  <c r="CG6" i="3"/>
  <c r="CS7" i="3"/>
  <c r="CK9" i="3"/>
  <c r="CC11" i="3"/>
  <c r="CO12" i="3"/>
  <c r="CG14" i="3"/>
  <c r="CS15" i="3"/>
  <c r="CK17" i="3"/>
  <c r="CC19" i="3"/>
  <c r="CO20" i="3"/>
  <c r="CG22" i="3"/>
  <c r="CS23" i="3"/>
  <c r="CK25" i="3"/>
  <c r="CC27" i="3"/>
  <c r="CO28" i="3"/>
  <c r="CG30" i="3"/>
  <c r="CS31" i="3"/>
  <c r="CK33" i="3"/>
  <c r="CC35" i="3"/>
  <c r="CO36" i="3"/>
  <c r="CG38" i="3"/>
  <c r="CS39" i="3"/>
  <c r="CK41" i="3"/>
  <c r="CC43" i="3"/>
  <c r="CO44" i="3"/>
  <c r="CG46" i="3"/>
  <c r="CS47" i="3"/>
  <c r="CF2" i="3"/>
  <c r="CJ23" i="3"/>
  <c r="CR29" i="3"/>
  <c r="CR35" i="3"/>
  <c r="AN16" i="3"/>
  <c r="AB15" i="3"/>
  <c r="B22" i="3"/>
  <c r="M26" i="3"/>
  <c r="N35" i="3"/>
  <c r="CQ3" i="3"/>
  <c r="CM8" i="3"/>
  <c r="CI13" i="3"/>
  <c r="CM16" i="3"/>
  <c r="CI21" i="3"/>
  <c r="CE26" i="3"/>
  <c r="CI29" i="3"/>
  <c r="CE34" i="3"/>
  <c r="CI37" i="3"/>
  <c r="CE42" i="3"/>
  <c r="CU46" i="3"/>
  <c r="CE50" i="3"/>
  <c r="A21" i="3"/>
  <c r="CN2" i="3"/>
  <c r="CJ17" i="3"/>
  <c r="CV28" i="3"/>
  <c r="CN48" i="3"/>
  <c r="AH17" i="3"/>
  <c r="R33" i="3"/>
  <c r="H4" i="3"/>
  <c r="N2" i="3"/>
  <c r="CH3" i="3"/>
  <c r="CL6" i="3"/>
  <c r="CP9" i="3"/>
  <c r="CL14" i="3"/>
  <c r="CH19" i="3"/>
  <c r="CL22" i="3"/>
  <c r="CH27" i="3"/>
  <c r="AD35" i="3"/>
  <c r="AA22" i="3"/>
  <c r="X1" i="3"/>
  <c r="V19" i="3"/>
  <c r="S6" i="3"/>
  <c r="Q40" i="3"/>
  <c r="A3" i="3"/>
  <c r="C37" i="3"/>
  <c r="E39" i="3"/>
  <c r="G1" i="3"/>
  <c r="H10" i="3"/>
  <c r="I19" i="3"/>
  <c r="J36" i="3"/>
  <c r="L6" i="3"/>
  <c r="M23" i="3"/>
  <c r="AG18" i="3"/>
  <c r="W44" i="3"/>
  <c r="D24" i="3"/>
  <c r="L24" i="3"/>
  <c r="N17" i="3"/>
  <c r="CK2" i="3"/>
  <c r="CO5" i="3"/>
  <c r="CS8" i="3"/>
  <c r="CC12" i="3"/>
  <c r="CG15" i="3"/>
  <c r="CK18" i="3"/>
  <c r="CO21" i="3"/>
  <c r="CS24" i="3"/>
  <c r="CC28" i="3"/>
  <c r="CC30" i="3"/>
  <c r="CK32" i="3"/>
  <c r="CK34" i="3"/>
  <c r="CK36" i="3"/>
  <c r="CS38" i="3"/>
  <c r="CS40" i="3"/>
  <c r="CS42" i="3"/>
  <c r="CG45" i="3"/>
  <c r="CG47" i="3"/>
  <c r="CG49" i="3"/>
  <c r="BC38" i="3"/>
  <c r="AJ47" i="3"/>
  <c r="AD37" i="3"/>
  <c r="V45" i="3"/>
  <c r="O44" i="3"/>
  <c r="G43" i="3"/>
  <c r="M22" i="3"/>
  <c r="N16" i="3"/>
  <c r="CF1" i="3"/>
  <c r="CN3" i="3"/>
  <c r="CN5" i="3"/>
  <c r="CN7" i="3"/>
  <c r="CV9" i="3"/>
  <c r="CV11" i="3"/>
  <c r="CV13" i="3"/>
  <c r="CJ16" i="3"/>
  <c r="CJ18" i="3"/>
  <c r="CJ20" i="3"/>
  <c r="CR22" i="3"/>
  <c r="CR24" i="3"/>
  <c r="CR26" i="3"/>
  <c r="CF29" i="3"/>
  <c r="CF31" i="3"/>
  <c r="CF33" i="3"/>
  <c r="CN35" i="3"/>
  <c r="CN37" i="3"/>
  <c r="CN39" i="3"/>
  <c r="CV41" i="3"/>
  <c r="CV43" i="3"/>
  <c r="CV45" i="3"/>
  <c r="CJ48" i="3"/>
  <c r="CJ50" i="3"/>
  <c r="S40" i="3"/>
  <c r="M27" i="3"/>
  <c r="CV4" i="3"/>
  <c r="CJ11" i="3"/>
  <c r="CV18" i="3"/>
  <c r="CR27" i="3"/>
  <c r="CF36" i="3"/>
  <c r="CR45" i="3"/>
  <c r="AU46" i="3"/>
  <c r="AJ39" i="3"/>
  <c r="AE20" i="3"/>
  <c r="Z1" i="3"/>
  <c r="V37" i="3"/>
  <c r="P27" i="3"/>
  <c r="E17" i="3"/>
  <c r="J30" i="3"/>
  <c r="L48" i="3"/>
  <c r="M46" i="3"/>
  <c r="N31" i="3"/>
  <c r="CM1" i="3"/>
  <c r="CE3" i="3"/>
  <c r="CQ4" i="3"/>
  <c r="CI6" i="3"/>
  <c r="CU7" i="3"/>
  <c r="CM9" i="3"/>
  <c r="CE11" i="3"/>
  <c r="CQ12" i="3"/>
  <c r="CI14" i="3"/>
  <c r="CU15" i="3"/>
  <c r="CM17" i="3"/>
  <c r="CE19" i="3"/>
  <c r="CQ20" i="3"/>
  <c r="CI22" i="3"/>
  <c r="CU23" i="3"/>
  <c r="CM25" i="3"/>
  <c r="CE27" i="3"/>
  <c r="CQ28" i="3"/>
  <c r="CI30" i="3"/>
  <c r="CU31" i="3"/>
  <c r="CM33" i="3"/>
  <c r="CE35" i="3"/>
  <c r="CQ36" i="3"/>
  <c r="CI38" i="3"/>
  <c r="CU39" i="3"/>
  <c r="CM41" i="3"/>
  <c r="CE43" i="3"/>
  <c r="CQ44" i="3"/>
  <c r="CI46" i="3"/>
  <c r="CU47" i="3"/>
  <c r="CM49" i="3"/>
  <c r="AX19" i="3"/>
  <c r="AA32" i="3"/>
  <c r="B30" i="3"/>
  <c r="M10" i="3"/>
  <c r="CJ1" i="3"/>
  <c r="CF6" i="3"/>
  <c r="CV10" i="3"/>
  <c r="CR15" i="3"/>
  <c r="CJ21" i="3"/>
  <c r="CV26" i="3"/>
  <c r="CJ33" i="3"/>
  <c r="CR39" i="3"/>
  <c r="CF46" i="3"/>
  <c r="AV37" i="3"/>
  <c r="AK22" i="3"/>
  <c r="AF3" i="3"/>
  <c r="AB39" i="3"/>
  <c r="W20" i="3"/>
  <c r="R1" i="3"/>
  <c r="A37" i="3"/>
  <c r="G27" i="3"/>
  <c r="K32" i="3"/>
  <c r="M29" i="3"/>
  <c r="N14" i="3"/>
  <c r="N46" i="3"/>
  <c r="CH2" i="3"/>
  <c r="CT3" i="3"/>
  <c r="CL5" i="3"/>
  <c r="CD7" i="3"/>
  <c r="CP8" i="3"/>
  <c r="CH10" i="3"/>
  <c r="CT11" i="3"/>
  <c r="CL13" i="3"/>
  <c r="CD15" i="3"/>
  <c r="CP16" i="3"/>
  <c r="CH18" i="3"/>
  <c r="CT19" i="3"/>
  <c r="CL21" i="3"/>
  <c r="CD23" i="3"/>
  <c r="CP24" i="3"/>
  <c r="CH26" i="3"/>
  <c r="CT27" i="3"/>
  <c r="CL29" i="3"/>
  <c r="CD31" i="3"/>
  <c r="CP32" i="3"/>
  <c r="CH34" i="3"/>
  <c r="CT35" i="3"/>
  <c r="CL37" i="3"/>
  <c r="CD39" i="3"/>
  <c r="CP40" i="3"/>
  <c r="CH42" i="3"/>
  <c r="CT43" i="3"/>
  <c r="CL45" i="3"/>
  <c r="CD47" i="3"/>
  <c r="CP48" i="3"/>
  <c r="CH50" i="3"/>
  <c r="AK14" i="3"/>
  <c r="AG50" i="3"/>
  <c r="AB31" i="3"/>
  <c r="W12" i="3"/>
  <c r="S48" i="3"/>
  <c r="A29" i="3"/>
  <c r="F10" i="3"/>
  <c r="J22" i="3"/>
  <c r="M17" i="3"/>
  <c r="N5" i="3"/>
  <c r="N37" i="3"/>
  <c r="CS1" i="3"/>
  <c r="CK3" i="3"/>
  <c r="CC5" i="3"/>
  <c r="CO6" i="3"/>
  <c r="CG8" i="3"/>
  <c r="CS9" i="3"/>
  <c r="CK11" i="3"/>
  <c r="CC13" i="3"/>
  <c r="CO14" i="3"/>
  <c r="CG16" i="3"/>
  <c r="CS17" i="3"/>
  <c r="CK19" i="3"/>
  <c r="CC21" i="3"/>
  <c r="CO22" i="3"/>
  <c r="CG24" i="3"/>
  <c r="CS25" i="3"/>
  <c r="CK27" i="3"/>
  <c r="CC29" i="3"/>
  <c r="CO30" i="3"/>
  <c r="CG32" i="3"/>
  <c r="CS33" i="3"/>
  <c r="CK35" i="3"/>
  <c r="CC37" i="3"/>
  <c r="CO38" i="3"/>
  <c r="CG40" i="3"/>
  <c r="CS41" i="3"/>
  <c r="CK43" i="3"/>
  <c r="CC45" i="3"/>
  <c r="CO46" i="3"/>
  <c r="CG48" i="3"/>
  <c r="CS49" i="3"/>
  <c r="CF16" i="3"/>
  <c r="CV24" i="3"/>
  <c r="CJ31" i="3"/>
  <c r="CJ37" i="3"/>
  <c r="CR43" i="3"/>
  <c r="CN50" i="3"/>
  <c r="AM44" i="3"/>
  <c r="AG34" i="3"/>
  <c r="AA24" i="3"/>
  <c r="AC20" i="3"/>
  <c r="Z7" i="3"/>
  <c r="X33" i="3"/>
  <c r="U4" i="3"/>
  <c r="S38" i="3"/>
  <c r="P17" i="3"/>
  <c r="A35" i="3"/>
  <c r="D22" i="3"/>
  <c r="F16" i="3"/>
  <c r="G25" i="3"/>
  <c r="H34" i="3"/>
  <c r="I43" i="3"/>
  <c r="K13" i="3"/>
  <c r="L30" i="3"/>
  <c r="AO28" i="3"/>
  <c r="AD45" i="3"/>
  <c r="R25" i="3"/>
  <c r="I5" i="3"/>
  <c r="M32" i="3"/>
  <c r="N41" i="3"/>
  <c r="CO3" i="3"/>
  <c r="CS6" i="3"/>
  <c r="CC10" i="3"/>
  <c r="CG13" i="3"/>
  <c r="CK16" i="3"/>
  <c r="CO19" i="3"/>
  <c r="CS22" i="3"/>
  <c r="CC26" i="3"/>
  <c r="CK28" i="3"/>
  <c r="CS30" i="3"/>
  <c r="CS32" i="3"/>
  <c r="CS34" i="3"/>
  <c r="CG37" i="3"/>
  <c r="CG39" i="3"/>
  <c r="CG41" i="3"/>
  <c r="CO43" i="3"/>
  <c r="CO45" i="3"/>
  <c r="CO47" i="3"/>
  <c r="CC50" i="3"/>
  <c r="AO7" i="3"/>
  <c r="AH1" i="3"/>
  <c r="Z9" i="3"/>
  <c r="S8" i="3"/>
  <c r="C7" i="3"/>
  <c r="K8" i="3"/>
  <c r="M31" i="3"/>
  <c r="N24" i="3"/>
  <c r="CV1" i="3"/>
  <c r="CV3" i="3"/>
  <c r="CV5" i="3"/>
  <c r="CJ8" i="3"/>
  <c r="CJ10" i="3"/>
  <c r="CJ12" i="3"/>
  <c r="CR14" i="3"/>
  <c r="CR16" i="3"/>
  <c r="CR18" i="3"/>
  <c r="CF21" i="3"/>
  <c r="CF23" i="3"/>
  <c r="CF25" i="3"/>
  <c r="CN27" i="3"/>
  <c r="CN29" i="3"/>
  <c r="CN31" i="3"/>
  <c r="CV33" i="3"/>
  <c r="CV35" i="3"/>
  <c r="CV37" i="3"/>
  <c r="CJ40" i="3"/>
  <c r="CJ42" i="3"/>
  <c r="CJ44" i="3"/>
  <c r="CR46" i="3"/>
  <c r="CR48" i="3"/>
  <c r="CR50" i="3"/>
  <c r="C39" i="3"/>
  <c r="N20" i="3"/>
  <c r="CN6" i="3"/>
  <c r="CR13" i="3"/>
  <c r="CN20" i="3"/>
  <c r="CJ29" i="3"/>
  <c r="CJ39" i="3"/>
  <c r="CJ47" i="3"/>
  <c r="AP39" i="3"/>
  <c r="AI48" i="3"/>
  <c r="AD29" i="3"/>
  <c r="Y10" i="3"/>
  <c r="U46" i="3"/>
  <c r="O36" i="3"/>
  <c r="F26" i="3"/>
  <c r="K7" i="3"/>
  <c r="M20" i="3"/>
  <c r="N7" i="3"/>
  <c r="N39" i="3"/>
  <c r="CU1" i="3"/>
  <c r="CM3" i="3"/>
  <c r="CE5" i="3"/>
  <c r="CQ6" i="3"/>
  <c r="CI8" i="3"/>
  <c r="CU9" i="3"/>
  <c r="CM11" i="3"/>
  <c r="CE13" i="3"/>
  <c r="CQ14" i="3"/>
  <c r="CI16" i="3"/>
  <c r="CU17" i="3"/>
  <c r="CM19" i="3"/>
  <c r="CE21" i="3"/>
  <c r="CQ22" i="3"/>
  <c r="CI24" i="3"/>
  <c r="CU25" i="3"/>
  <c r="CM27" i="3"/>
  <c r="CE29" i="3"/>
  <c r="CQ30" i="3"/>
  <c r="CI32" i="3"/>
  <c r="CU33" i="3"/>
  <c r="CM35" i="3"/>
  <c r="CE37" i="3"/>
  <c r="CQ38" i="3"/>
  <c r="CI40" i="3"/>
  <c r="CU41" i="3"/>
  <c r="CM43" i="3"/>
  <c r="CE45" i="3"/>
  <c r="CQ46" i="3"/>
  <c r="CI48" i="3"/>
  <c r="CU49" i="3"/>
  <c r="AJ15" i="3"/>
  <c r="W4" i="3"/>
  <c r="F2" i="3"/>
  <c r="M43" i="3"/>
  <c r="CV2" i="3"/>
  <c r="CJ7" i="3"/>
  <c r="CF12" i="3"/>
  <c r="CV16" i="3"/>
  <c r="CV22" i="3"/>
  <c r="CN28" i="3"/>
  <c r="CJ35" i="3"/>
  <c r="CJ41" i="3"/>
  <c r="CF48" i="3"/>
  <c r="AP19" i="3"/>
  <c r="AJ31" i="3"/>
  <c r="AE12" i="3"/>
  <c r="AA48" i="3"/>
  <c r="V29" i="3"/>
  <c r="Q10" i="3"/>
  <c r="B46" i="3"/>
  <c r="H36" i="3"/>
  <c r="L9" i="3"/>
  <c r="M37" i="3"/>
  <c r="N22" i="3"/>
  <c r="CD1" i="3"/>
  <c r="CP2" i="3"/>
  <c r="CH4" i="3"/>
  <c r="CT5" i="3"/>
  <c r="CL7" i="3"/>
  <c r="CD9" i="3"/>
  <c r="CP10" i="3"/>
  <c r="CH12" i="3"/>
  <c r="CT13" i="3"/>
  <c r="CL15" i="3"/>
  <c r="CD17" i="3"/>
  <c r="CP18" i="3"/>
  <c r="CH20" i="3"/>
  <c r="CT21" i="3"/>
  <c r="CL23" i="3"/>
  <c r="CD25" i="3"/>
  <c r="CP26" i="3"/>
  <c r="CH28" i="3"/>
  <c r="CT29" i="3"/>
  <c r="CL31" i="3"/>
  <c r="CD33" i="3"/>
  <c r="CP34" i="3"/>
  <c r="CH36" i="3"/>
  <c r="CT37" i="3"/>
  <c r="CL39" i="3"/>
  <c r="CD41" i="3"/>
  <c r="CP42" i="3"/>
  <c r="CH44" i="3"/>
  <c r="CT45" i="3"/>
  <c r="CL47" i="3"/>
  <c r="CD49" i="3"/>
  <c r="CP50" i="3"/>
  <c r="AJ23" i="3"/>
  <c r="AE4" i="3"/>
  <c r="AA40" i="3"/>
  <c r="V21" i="3"/>
  <c r="Q2" i="3"/>
  <c r="B38" i="3"/>
  <c r="G19" i="3"/>
  <c r="K31" i="3"/>
  <c r="M28" i="3"/>
  <c r="N13" i="3"/>
  <c r="N45" i="3"/>
  <c r="CG2" i="3"/>
  <c r="CS3" i="3"/>
  <c r="CK5" i="3"/>
  <c r="CC7" i="3"/>
  <c r="CO8" i="3"/>
  <c r="CG10" i="3"/>
  <c r="CS11" i="3"/>
  <c r="CK13" i="3"/>
  <c r="CC15" i="3"/>
  <c r="CO16" i="3"/>
  <c r="CG18" i="3"/>
  <c r="CS19" i="3"/>
  <c r="CK21" i="3"/>
  <c r="CC23" i="3"/>
  <c r="CO24" i="3"/>
  <c r="CG26" i="3"/>
  <c r="CS27" i="3"/>
  <c r="CK29" i="3"/>
  <c r="CC31" i="3"/>
  <c r="CO32" i="3"/>
  <c r="CG34" i="3"/>
  <c r="CS35" i="3"/>
  <c r="CK37" i="3"/>
  <c r="CC39" i="3"/>
  <c r="CO40" i="3"/>
  <c r="CG42" i="3"/>
  <c r="CS43" i="3"/>
  <c r="CK45" i="3"/>
  <c r="CC47" i="3"/>
  <c r="CO48" i="3"/>
  <c r="CG50" i="3"/>
  <c r="CJ19" i="3"/>
  <c r="CN26" i="3"/>
  <c r="CV32" i="3"/>
  <c r="CV38" i="3"/>
  <c r="CJ45" i="3"/>
  <c r="AY10" i="3"/>
  <c r="AJ7" i="3"/>
  <c r="AF43" i="3"/>
  <c r="Z33" i="3"/>
  <c r="T23" i="3"/>
  <c r="O4" i="3"/>
  <c r="D40" i="3"/>
  <c r="I21" i="3"/>
  <c r="L32" i="3"/>
  <c r="M42" i="3"/>
  <c r="N19" i="3"/>
  <c r="CI1" i="3"/>
  <c r="CU2" i="3"/>
  <c r="CM4" i="3"/>
  <c r="CE6" i="3"/>
  <c r="CQ7" i="3"/>
  <c r="CI9" i="3"/>
  <c r="CU10" i="3"/>
  <c r="CM12" i="3"/>
  <c r="CE14" i="3"/>
  <c r="CQ15" i="3"/>
  <c r="CI17" i="3"/>
  <c r="CU18" i="3"/>
  <c r="CM20" i="3"/>
  <c r="CE22" i="3"/>
  <c r="CQ23" i="3"/>
  <c r="CI25" i="3"/>
  <c r="CU26" i="3"/>
  <c r="CM28" i="3"/>
  <c r="CE30" i="3"/>
  <c r="CQ31" i="3"/>
  <c r="CI33" i="3"/>
  <c r="CU34" i="3"/>
  <c r="CM36" i="3"/>
  <c r="CE38" i="3"/>
  <c r="CQ39" i="3"/>
  <c r="CI41" i="3"/>
  <c r="CU42" i="3"/>
  <c r="CM44" i="3"/>
  <c r="CE46" i="3"/>
  <c r="CQ47" i="3"/>
  <c r="CI49" i="3"/>
  <c r="CU50" i="3"/>
  <c r="AG42" i="3"/>
  <c r="T31" i="3"/>
  <c r="H20" i="3"/>
  <c r="N4" i="3"/>
  <c r="CN4" i="3"/>
  <c r="CJ9" i="3"/>
  <c r="CN14" i="3"/>
  <c r="CR19" i="3"/>
  <c r="CF26" i="3"/>
  <c r="CF32" i="3"/>
  <c r="CN38" i="3"/>
  <c r="CN44" i="3"/>
  <c r="AZ1" i="3"/>
  <c r="AL45" i="3"/>
  <c r="AF35" i="3"/>
  <c r="Z25" i="3"/>
  <c r="T15" i="3"/>
  <c r="A5" i="3"/>
  <c r="E41" i="3"/>
  <c r="J7" i="3"/>
  <c r="L25" i="3"/>
  <c r="M41" i="3"/>
  <c r="N18" i="3"/>
  <c r="N50" i="3"/>
  <c r="CL2" i="3"/>
  <c r="CD4" i="3"/>
  <c r="CP5" i="3"/>
  <c r="CH7" i="3"/>
  <c r="CT8" i="3"/>
  <c r="CL10" i="3"/>
  <c r="CD12" i="3"/>
  <c r="CP13" i="3"/>
  <c r="CH15" i="3"/>
  <c r="CT16" i="3"/>
  <c r="CL18" i="3"/>
  <c r="CD20" i="3"/>
  <c r="CP21" i="3"/>
  <c r="CH23" i="3"/>
  <c r="CT24" i="3"/>
  <c r="CL26" i="3"/>
  <c r="CD28" i="3"/>
  <c r="CP29" i="3"/>
  <c r="CH31" i="3"/>
  <c r="CT32" i="3"/>
  <c r="CL34" i="3"/>
  <c r="CD36" i="3"/>
  <c r="CP37" i="3"/>
  <c r="CP3" i="3"/>
  <c r="CH39" i="3"/>
  <c r="CP43" i="3"/>
  <c r="CD48" i="3"/>
  <c r="Q50" i="3"/>
  <c r="CM10" i="3"/>
  <c r="CI23" i="3"/>
  <c r="CE36" i="3"/>
  <c r="CU48" i="3"/>
  <c r="CJ13" i="3"/>
  <c r="AG26" i="3"/>
  <c r="N10" i="3"/>
  <c r="CP11" i="3"/>
  <c r="CL24" i="3"/>
  <c r="CH37" i="3"/>
  <c r="CD42" i="3"/>
  <c r="CL46" i="3"/>
  <c r="CL50" i="3"/>
  <c r="CP19" i="3"/>
  <c r="CH35" i="3"/>
  <c r="CL40" i="3"/>
  <c r="CT46" i="3"/>
  <c r="M34" i="3"/>
  <c r="D48" i="3"/>
  <c r="CH5" i="3"/>
  <c r="CL30" i="3"/>
  <c r="CD40" i="3"/>
  <c r="CL48" i="3"/>
  <c r="CD26" i="3"/>
  <c r="CT44" i="3"/>
  <c r="C31" i="3"/>
  <c r="N11" i="3"/>
  <c r="CQ5" i="3"/>
  <c r="CE12" i="3"/>
  <c r="CM18" i="3"/>
  <c r="CU24" i="3"/>
  <c r="CI31" i="3"/>
  <c r="CQ37" i="3"/>
  <c r="CE44" i="3"/>
  <c r="CM50" i="3"/>
  <c r="M35" i="3"/>
  <c r="CN18" i="3"/>
  <c r="CV42" i="3"/>
  <c r="AA16" i="3"/>
  <c r="I13" i="3"/>
  <c r="N42" i="3"/>
  <c r="CH13" i="3"/>
  <c r="CL38" i="3"/>
  <c r="CT48" i="3"/>
  <c r="H12" i="3"/>
  <c r="N43" i="3"/>
  <c r="CI7" i="3"/>
  <c r="CQ13" i="3"/>
  <c r="CE20" i="3"/>
  <c r="CM26" i="3"/>
  <c r="CU32" i="3"/>
  <c r="CI39" i="3"/>
  <c r="CQ45" i="3"/>
  <c r="AI24" i="3"/>
  <c r="CR3" i="3"/>
  <c r="CF24" i="3"/>
  <c r="CF50" i="3"/>
  <c r="U6" i="3"/>
  <c r="K48" i="3"/>
  <c r="CD2" i="3"/>
  <c r="CL8" i="3"/>
  <c r="CT14" i="3"/>
  <c r="CH21" i="3"/>
  <c r="CP27" i="3"/>
  <c r="CL32" i="3"/>
  <c r="CP35" i="3"/>
  <c r="CT38" i="3"/>
  <c r="CT40" i="3"/>
  <c r="CH43" i="3"/>
  <c r="CH45" i="3"/>
  <c r="CH47" i="3"/>
  <c r="CP49" i="3"/>
  <c r="U14" i="3"/>
  <c r="K23" i="3"/>
  <c r="CM2" i="3"/>
  <c r="CU8" i="3"/>
  <c r="CI15" i="3"/>
  <c r="CQ21" i="3"/>
  <c r="CE28" i="3"/>
  <c r="CM34" i="3"/>
  <c r="CU40" i="3"/>
  <c r="CI47" i="3"/>
  <c r="V13" i="3"/>
  <c r="CF8" i="3"/>
  <c r="CN30" i="3"/>
  <c r="AM36" i="3"/>
  <c r="Q42" i="3"/>
  <c r="M33" i="3"/>
  <c r="CD10" i="3"/>
  <c r="CL16" i="3"/>
  <c r="CT22" i="3"/>
  <c r="CH29" i="3"/>
  <c r="CP33" i="3"/>
  <c r="CT36" i="3"/>
  <c r="CP41" i="3"/>
  <c r="CP45" i="3"/>
  <c r="CD50" i="3"/>
  <c r="CE4" i="3"/>
  <c r="CU16" i="3"/>
  <c r="CQ29" i="3"/>
  <c r="CM42" i="3"/>
  <c r="CN36" i="3"/>
  <c r="D32" i="3"/>
  <c r="CD18" i="3"/>
  <c r="CD34" i="3"/>
  <c r="CD44" i="3"/>
  <c r="CT6" i="3"/>
  <c r="CT30" i="3"/>
  <c r="CL42" i="3"/>
  <c r="AZ52" i="3" l="1"/>
  <c r="AZ53" i="3"/>
  <c r="CI53" i="3"/>
  <c r="CI52" i="3"/>
  <c r="CD52" i="3"/>
  <c r="CD53" i="3"/>
  <c r="CU52" i="3"/>
  <c r="CU53" i="3"/>
  <c r="CV53" i="3"/>
  <c r="CV52" i="3"/>
  <c r="AH53" i="3"/>
  <c r="D67" i="4" s="1"/>
  <c r="AH52" i="3"/>
  <c r="CS53" i="3"/>
  <c r="CS52" i="3"/>
  <c r="R52" i="3"/>
  <c r="D35" i="4" s="1"/>
  <c r="R53" i="3"/>
  <c r="CJ53" i="3"/>
  <c r="CJ52" i="3"/>
  <c r="CM53" i="3"/>
  <c r="CM52" i="3"/>
  <c r="Z53" i="3"/>
  <c r="Z52" i="3"/>
  <c r="CF53" i="3"/>
  <c r="CF52" i="3"/>
  <c r="G52" i="3"/>
  <c r="G53" i="3"/>
  <c r="X53" i="3"/>
  <c r="X52" i="3"/>
  <c r="CK52" i="3"/>
  <c r="CK53" i="3"/>
  <c r="E52" i="3"/>
  <c r="E53" i="3"/>
  <c r="CT52" i="3"/>
  <c r="CT53" i="3"/>
  <c r="CE52" i="3"/>
  <c r="CE53" i="3"/>
  <c r="CP52" i="3"/>
  <c r="CP53" i="3"/>
  <c r="CH53" i="3"/>
  <c r="CH52" i="3"/>
  <c r="CQ52" i="3"/>
  <c r="CQ53" i="3"/>
  <c r="CC53" i="3"/>
  <c r="CC52" i="3"/>
  <c r="CL53" i="3"/>
  <c r="CL52" i="3"/>
  <c r="CG52" i="3"/>
  <c r="CG53" i="3"/>
  <c r="M52" i="3"/>
  <c r="M53" i="3"/>
  <c r="K53" i="3"/>
  <c r="K52" i="3"/>
  <c r="Q53" i="3"/>
  <c r="Q52" i="3"/>
  <c r="AG53" i="3"/>
  <c r="D65" i="4" s="1"/>
  <c r="AG52" i="3"/>
  <c r="S52" i="3"/>
  <c r="S53" i="3"/>
  <c r="C52" i="3"/>
  <c r="D5" i="4" s="1"/>
  <c r="C53" i="3"/>
  <c r="T53" i="3"/>
  <c r="T52" i="3"/>
  <c r="D39" i="4" s="1"/>
  <c r="AR53" i="3"/>
  <c r="C87" i="4" s="1"/>
  <c r="AR52" i="3"/>
  <c r="CR53" i="3"/>
  <c r="CR52" i="3"/>
  <c r="L53" i="3"/>
  <c r="D23" i="4" s="1"/>
  <c r="L52" i="3"/>
  <c r="CN52" i="3"/>
  <c r="CN53" i="3"/>
  <c r="CO52" i="3"/>
  <c r="CO53" i="3"/>
  <c r="N53" i="3"/>
  <c r="N52" i="3"/>
  <c r="D27" i="4" s="1"/>
  <c r="P53" i="3"/>
  <c r="D31" i="4" s="1"/>
  <c r="P52" i="3"/>
  <c r="AF53" i="3"/>
  <c r="AF52" i="3"/>
  <c r="D63" i="4" s="1"/>
  <c r="F53" i="3"/>
  <c r="D11" i="4" s="1"/>
  <c r="F52" i="3"/>
  <c r="Y52" i="3"/>
  <c r="Y53" i="3"/>
  <c r="D53" i="3"/>
  <c r="C7" i="4" s="1"/>
  <c r="D52" i="3"/>
  <c r="AA53" i="3"/>
  <c r="AA52" i="3"/>
  <c r="AI53" i="3"/>
  <c r="C69" i="4" s="1"/>
  <c r="AI52" i="3"/>
  <c r="AJ53" i="3"/>
  <c r="AJ52" i="3"/>
  <c r="B52" i="3"/>
  <c r="C3" i="4" s="1"/>
  <c r="B53" i="3"/>
  <c r="AB52" i="3"/>
  <c r="AB53" i="3"/>
  <c r="A53" i="3"/>
  <c r="C1" i="4" s="1"/>
  <c r="A52" i="3"/>
  <c r="AD53" i="3"/>
  <c r="AD52" i="3"/>
  <c r="O52" i="3"/>
  <c r="D29" i="4" s="1"/>
  <c r="O53" i="3"/>
  <c r="AE53" i="3"/>
  <c r="AE52" i="3"/>
  <c r="BA53" i="3"/>
  <c r="C105" i="4" s="1"/>
  <c r="BA52" i="3"/>
  <c r="AC52" i="3"/>
  <c r="D57" i="4" s="1"/>
  <c r="AC53" i="3"/>
  <c r="AN53" i="3"/>
  <c r="AN52" i="3"/>
  <c r="I53" i="3"/>
  <c r="I52" i="3"/>
  <c r="V52" i="3"/>
  <c r="D43" i="4" s="1"/>
  <c r="V53" i="3"/>
  <c r="J53" i="3"/>
  <c r="J52" i="3"/>
  <c r="U52" i="3"/>
  <c r="C41" i="4" s="1"/>
  <c r="U53" i="3"/>
  <c r="AK53" i="3"/>
  <c r="AK52" i="3"/>
  <c r="BC53" i="3"/>
  <c r="C109" i="4" s="1"/>
  <c r="BC52" i="3"/>
  <c r="BQ53" i="3"/>
  <c r="BQ52" i="3"/>
  <c r="AT53" i="3"/>
  <c r="D91" i="4" s="1"/>
  <c r="AT52" i="3"/>
  <c r="BJ53" i="3"/>
  <c r="BJ52" i="3"/>
  <c r="BZ53" i="3"/>
  <c r="C155" i="4" s="1"/>
  <c r="BZ52" i="3"/>
  <c r="AL52" i="3"/>
  <c r="AL53" i="3"/>
  <c r="H52" i="3"/>
  <c r="D15" i="4" s="1"/>
  <c r="H53" i="3"/>
  <c r="W52" i="3"/>
  <c r="W53" i="3"/>
  <c r="AM52" i="3"/>
  <c r="C77" i="4" s="1"/>
  <c r="AM53" i="3"/>
  <c r="AS53" i="3"/>
  <c r="AS52" i="3"/>
  <c r="BI53" i="3"/>
  <c r="C121" i="4" s="1"/>
  <c r="BI52" i="3"/>
  <c r="BY52" i="3"/>
  <c r="BY53" i="3"/>
  <c r="BB52" i="3"/>
  <c r="C107" i="4" s="1"/>
  <c r="BB53" i="3"/>
  <c r="BS53" i="3"/>
  <c r="BS52" i="3"/>
  <c r="AV52" i="3"/>
  <c r="D95" i="4" s="1"/>
  <c r="AV53" i="3"/>
  <c r="BL52" i="3"/>
  <c r="BL53" i="3"/>
  <c r="BM53" i="3"/>
  <c r="C129" i="4" s="1"/>
  <c r="BM52" i="3"/>
  <c r="AO52" i="3"/>
  <c r="AO53" i="3"/>
  <c r="AX53" i="3"/>
  <c r="C99" i="4" s="1"/>
  <c r="AX52" i="3"/>
  <c r="CB53" i="3"/>
  <c r="CB52" i="3"/>
  <c r="C159" i="4" s="1"/>
  <c r="BD53" i="3"/>
  <c r="D111" i="4" s="1"/>
  <c r="BD52" i="3"/>
  <c r="BT53" i="3"/>
  <c r="BT52" i="3"/>
  <c r="D143" i="4" s="1"/>
  <c r="BR53" i="3"/>
  <c r="D139" i="4" s="1"/>
  <c r="BR52" i="3"/>
  <c r="AU52" i="3"/>
  <c r="AU53" i="3"/>
  <c r="D93" i="4" s="1"/>
  <c r="BK53" i="3"/>
  <c r="C125" i="4" s="1"/>
  <c r="BK52" i="3"/>
  <c r="CA52" i="3"/>
  <c r="CA53" i="3"/>
  <c r="AW52" i="3"/>
  <c r="D97" i="4" s="1"/>
  <c r="AW53" i="3"/>
  <c r="BE53" i="3"/>
  <c r="BE52" i="3"/>
  <c r="D113" i="4" s="1"/>
  <c r="AP53" i="3"/>
  <c r="C83" i="4" s="1"/>
  <c r="AP52" i="3"/>
  <c r="BF53" i="3"/>
  <c r="BF52" i="3"/>
  <c r="D115" i="4" s="1"/>
  <c r="BG53" i="3"/>
  <c r="D117" i="4" s="1"/>
  <c r="BG52" i="3"/>
  <c r="BN53" i="3"/>
  <c r="BN52" i="3"/>
  <c r="C131" i="4" s="1"/>
  <c r="E131" i="4" s="1"/>
  <c r="AQ53" i="3"/>
  <c r="C85" i="4" s="1"/>
  <c r="AQ52" i="3"/>
  <c r="BU52" i="3"/>
  <c r="BU53" i="3"/>
  <c r="C145" i="4" s="1"/>
  <c r="BV52" i="3"/>
  <c r="C147" i="4" s="1"/>
  <c r="BV53" i="3"/>
  <c r="AY53" i="3"/>
  <c r="AY52" i="3"/>
  <c r="D101" i="4" s="1"/>
  <c r="BW53" i="3"/>
  <c r="C149" i="4" s="1"/>
  <c r="BW52" i="3"/>
  <c r="BP52" i="3"/>
  <c r="BP53" i="3"/>
  <c r="D135" i="4" s="1"/>
  <c r="BO53" i="3"/>
  <c r="D133" i="4" s="1"/>
  <c r="BO52" i="3"/>
  <c r="BH53" i="3"/>
  <c r="BH52" i="3"/>
  <c r="C119" i="4" s="1"/>
  <c r="BX53" i="3"/>
  <c r="C151" i="4" s="1"/>
  <c r="BX52" i="3"/>
  <c r="I13" i="4"/>
  <c r="G23" i="4"/>
  <c r="I5" i="4"/>
  <c r="C113" i="4"/>
  <c r="D157" i="4"/>
  <c r="C157" i="4"/>
  <c r="E157" i="4" s="1"/>
  <c r="D75" i="4"/>
  <c r="C75" i="4"/>
  <c r="E75" i="4" s="1"/>
  <c r="C55" i="4"/>
  <c r="D69" i="4"/>
  <c r="D87" i="4"/>
  <c r="D13" i="4"/>
  <c r="C13" i="4"/>
  <c r="D9" i="4"/>
  <c r="C9" i="4"/>
  <c r="C57" i="4"/>
  <c r="C101" i="4"/>
  <c r="D129" i="4"/>
  <c r="D109" i="4"/>
  <c r="C137" i="4"/>
  <c r="D1" i="4"/>
  <c r="C71" i="4"/>
  <c r="D21" i="4"/>
  <c r="C21" i="4"/>
  <c r="D33" i="4"/>
  <c r="C33" i="4"/>
  <c r="C31" i="4"/>
  <c r="C51" i="4"/>
  <c r="D131" i="4"/>
  <c r="C29" i="4"/>
  <c r="D73" i="4"/>
  <c r="C27" i="4"/>
  <c r="C135" i="4"/>
  <c r="D125" i="4"/>
  <c r="C153" i="4"/>
  <c r="C89" i="4"/>
  <c r="C5" i="4"/>
  <c r="C37" i="4"/>
  <c r="C49" i="4"/>
  <c r="D47" i="4"/>
  <c r="C47" i="4"/>
  <c r="E47" i="4" s="1"/>
  <c r="D3" i="4"/>
  <c r="C25" i="4"/>
  <c r="C141" i="4"/>
  <c r="C91" i="4"/>
  <c r="D105" i="4"/>
  <c r="C59" i="4"/>
  <c r="D79" i="4"/>
  <c r="C79" i="4"/>
  <c r="C53" i="4"/>
  <c r="D53" i="4"/>
  <c r="C65" i="4"/>
  <c r="C63" i="4"/>
  <c r="C67" i="4"/>
  <c r="C23" i="4"/>
  <c r="E125" i="4" l="1"/>
  <c r="C81" i="4"/>
  <c r="D149" i="4"/>
  <c r="E33" i="4"/>
  <c r="D159" i="4"/>
  <c r="E9" i="4"/>
  <c r="E105" i="4"/>
  <c r="E1" i="4"/>
  <c r="E87" i="4"/>
  <c r="D127" i="4"/>
  <c r="D141" i="4"/>
  <c r="E141" i="4" s="1"/>
  <c r="D153" i="4"/>
  <c r="D89" i="4"/>
  <c r="E89" i="4" s="1"/>
  <c r="C45" i="4"/>
  <c r="D123" i="4"/>
  <c r="D137" i="4"/>
  <c r="C73" i="4"/>
  <c r="C19" i="4"/>
  <c r="D17" i="4"/>
  <c r="C61" i="4"/>
  <c r="D59" i="4"/>
  <c r="D71" i="4"/>
  <c r="D51" i="4"/>
  <c r="E135" i="4"/>
  <c r="C133" i="4"/>
  <c r="E113" i="4"/>
  <c r="D145" i="4"/>
  <c r="E145" i="4" s="1"/>
  <c r="D55" i="4"/>
  <c r="D37" i="4"/>
  <c r="D25" i="4"/>
  <c r="C103" i="4"/>
  <c r="C95" i="4"/>
  <c r="E25" i="4"/>
  <c r="C43" i="4"/>
  <c r="E43" i="4" s="1"/>
  <c r="D19" i="4"/>
  <c r="C123" i="4"/>
  <c r="D41" i="4"/>
  <c r="E41" i="4" s="1"/>
  <c r="C127" i="4"/>
  <c r="E127" i="4" s="1"/>
  <c r="D49" i="4"/>
  <c r="C39" i="4"/>
  <c r="D155" i="4"/>
  <c r="E155" i="4" s="1"/>
  <c r="D83" i="4"/>
  <c r="E83" i="4" s="1"/>
  <c r="D7" i="4"/>
  <c r="E7" i="4" s="1"/>
  <c r="C35" i="4"/>
  <c r="D107" i="4"/>
  <c r="E107" i="4" s="1"/>
  <c r="D147" i="4"/>
  <c r="E147" i="4" s="1"/>
  <c r="E3" i="4"/>
  <c r="E69" i="4"/>
  <c r="E101" i="4"/>
  <c r="E73" i="4"/>
  <c r="C111" i="4"/>
  <c r="E111" i="4" s="1"/>
  <c r="C97" i="4"/>
  <c r="E97" i="4" s="1"/>
  <c r="C15" i="4"/>
  <c r="C11" i="4"/>
  <c r="C93" i="4"/>
  <c r="D81" i="4"/>
  <c r="E81" i="4" s="1"/>
  <c r="D45" i="4"/>
  <c r="D103" i="4"/>
  <c r="E57" i="4"/>
  <c r="C139" i="4"/>
  <c r="C117" i="4"/>
  <c r="E117" i="4" s="1"/>
  <c r="C115" i="4"/>
  <c r="E115" i="4" s="1"/>
  <c r="C17" i="4"/>
  <c r="D151" i="4"/>
  <c r="E151" i="4" s="1"/>
  <c r="D99" i="4"/>
  <c r="C143" i="4"/>
  <c r="E143" i="4" s="1"/>
  <c r="D119" i="4"/>
  <c r="E119" i="4" s="1"/>
  <c r="D77" i="4"/>
  <c r="E77" i="4" s="1"/>
  <c r="D121" i="4"/>
  <c r="E121" i="4" s="1"/>
  <c r="D61" i="4"/>
  <c r="E61" i="4" s="1"/>
  <c r="D85" i="4"/>
  <c r="E85" i="4" s="1"/>
  <c r="E37" i="4"/>
  <c r="E65" i="4"/>
  <c r="E59" i="4"/>
  <c r="E103" i="4"/>
  <c r="E5" i="4"/>
  <c r="E139" i="4"/>
  <c r="E27" i="4"/>
  <c r="E31" i="4"/>
  <c r="E71" i="4"/>
  <c r="E11" i="4"/>
  <c r="E109" i="4"/>
  <c r="E93" i="4"/>
  <c r="E133" i="4"/>
  <c r="E153" i="4"/>
  <c r="E149" i="4"/>
  <c r="E29" i="4"/>
  <c r="E51" i="4"/>
  <c r="E21" i="4"/>
  <c r="E123" i="4"/>
  <c r="E129" i="4"/>
  <c r="E13" i="4"/>
  <c r="E55" i="4"/>
  <c r="E63" i="4"/>
  <c r="E67" i="4"/>
  <c r="E39" i="4"/>
  <c r="E91" i="4"/>
  <c r="E49" i="4"/>
  <c r="E95" i="4"/>
  <c r="E15" i="4"/>
  <c r="E99" i="4"/>
  <c r="E137" i="4"/>
  <c r="E35" i="4"/>
  <c r="E45" i="4"/>
  <c r="E79" i="4"/>
  <c r="E23" i="4"/>
  <c r="E53" i="4"/>
  <c r="E19" i="4"/>
  <c r="E159" i="4"/>
  <c r="E17" i="4" l="1"/>
  <c r="G27" i="4" s="1"/>
  <c r="G28" i="4" l="1"/>
  <c r="A20" i="1" s="1"/>
  <c r="H27" i="4"/>
</calcChain>
</file>

<file path=xl/comments1.xml><?xml version="1.0" encoding="utf-8"?>
<comments xmlns="http://schemas.openxmlformats.org/spreadsheetml/2006/main">
  <authors>
    <author>fLORENCE gORDON</author>
  </authors>
  <commentList>
    <comment ref="C30" authorId="0">
      <text>
        <r>
          <rPr>
            <b/>
            <sz val="10"/>
            <color indexed="81"/>
            <rFont val="Tahoma"/>
            <family val="2"/>
          </rPr>
          <t>(1) This program generates 80 random samples each based on 50 randomly selected points from the chosen population and constructs the associated confidence intervals using the selected confidence level.  Start with the normal population, say, and the 90% confidence level.  Look at the second graph that shows the 80 confidence intervals.  The red vertical line represents the mean of the underlying population, so the issue is whether or not the confidence intervals include (intersect) the population mean.
   Typically, you should observe that about 90% of the 80 sample confidence intervals drawn do touch the vertical line.  It is probably more telling to look for those confidence intervals that do not touch the line and typically about 10% of the 80 miss it.
   Try different sets of samples and observe that roughly the same 90% of the confidence intervals do contain the population mean.</t>
        </r>
        <r>
          <rPr>
            <sz val="10"/>
            <color indexed="81"/>
            <rFont val="Tahoma"/>
            <family val="2"/>
          </rPr>
          <t xml:space="preserve">
</t>
        </r>
      </text>
    </comment>
    <comment ref="C31" authorId="0">
      <text>
        <r>
          <rPr>
            <b/>
            <sz val="10"/>
            <color indexed="81"/>
            <rFont val="Tahoma"/>
            <family val="2"/>
          </rPr>
          <t xml:space="preserve">(2)  Staying with the Normal population, now change the confidence level to 95% or 98% or 99%.  You should observe two things:
   A.  As you increase the confidence level, typically a greater percentage of the confidence intervals will touch the vertical line.  
   B.  As you increase the confidence level, the lengths of the confidence intervals also tend to increase.  To see why:  Because the sample size is 50, the associated sampling distribution is essentially normal.  Thus, 
   a 90% confidence interval is centered at the sample mean and extends 1.645 times the standard devation in either direction;       
   a 95% confidence interval is centered at the sample mean and extends 1.96 times the standard devation in either direction;
  a 98% confidence interval is centered at the sample mean and extends 2.33 times the standard devation in either direction;
  a 99% confidence interval is centered at the sample mean and extends 2.57 times the standard devation in either direction.
   Therefore, the higher the confidence level, the longer that the confidence intervals are, and so the more likely it is that they will touch the vertical line.  
</t>
        </r>
      </text>
    </comment>
    <comment ref="C32" authorId="0">
      <text>
        <r>
          <rPr>
            <b/>
            <sz val="10"/>
            <color indexed="81"/>
            <rFont val="Tahoma"/>
            <family val="2"/>
          </rPr>
          <t xml:space="preserve">(3)  Repeat the same investigation using any of the other three underlying populations.  You should observe the same results, because the sample size is 50 in each case and therefore the sampling distribution is always essentially normal.  </t>
        </r>
        <r>
          <rPr>
            <sz val="10"/>
            <color indexed="81"/>
            <rFont val="Tahoma"/>
            <family val="2"/>
          </rPr>
          <t xml:space="preserve">
</t>
        </r>
      </text>
    </comment>
  </commentList>
</comments>
</file>

<file path=xl/sharedStrings.xml><?xml version="1.0" encoding="utf-8"?>
<sst xmlns="http://schemas.openxmlformats.org/spreadsheetml/2006/main" count="37" uniqueCount="37">
  <si>
    <t>Which population do you want?</t>
  </si>
  <si>
    <t xml:space="preserve">The mean and standard deviation </t>
  </si>
  <si>
    <t>Normal data</t>
  </si>
  <si>
    <t>Uniform data</t>
  </si>
  <si>
    <t>U-shaped</t>
  </si>
  <si>
    <t>Skewed data</t>
  </si>
  <si>
    <t>mu, sigma,n=</t>
  </si>
  <si>
    <t>pop=</t>
  </si>
  <si>
    <t>pop n=</t>
  </si>
  <si>
    <t xml:space="preserve">      Pop Freqs</t>
  </si>
  <si>
    <t>For Pop'n Histogram</t>
  </si>
  <si>
    <t xml:space="preserve">   Simulating Confidence Intervals</t>
  </si>
  <si>
    <t>of the sampling population are:</t>
  </si>
  <si>
    <t>What is the confidence level?</t>
  </si>
  <si>
    <t>z-value=</t>
  </si>
  <si>
    <t>confLevel=</t>
  </si>
  <si>
    <t>x's</t>
  </si>
  <si>
    <t>y's</t>
  </si>
  <si>
    <t>series 5</t>
  </si>
  <si>
    <t>intervals  based on repeated random samples</t>
  </si>
  <si>
    <t xml:space="preserve">   drawn from a variety of population patterns</t>
  </si>
  <si>
    <r>
      <t xml:space="preserve">contained the population mean </t>
    </r>
    <r>
      <rPr>
        <b/>
        <sz val="11"/>
        <color indexed="12"/>
        <rFont val="Symbol"/>
        <family val="1"/>
        <charset val="2"/>
      </rPr>
      <t>m</t>
    </r>
    <r>
      <rPr>
        <b/>
        <sz val="11"/>
        <color indexed="12"/>
        <rFont val="Arial"/>
        <family val="2"/>
      </rPr>
      <t xml:space="preserve">.  </t>
    </r>
  </si>
  <si>
    <t>misses=</t>
  </si>
  <si>
    <t>hits=</t>
  </si>
  <si>
    <t xml:space="preserve">m =     </t>
  </si>
  <si>
    <t>s =</t>
  </si>
  <si>
    <t xml:space="preserve">      New Sample =</t>
  </si>
  <si>
    <t>Click each item below for suggestions and investigations</t>
  </si>
  <si>
    <t xml:space="preserve">   Item 1</t>
  </si>
  <si>
    <t xml:space="preserve">   Item 2</t>
  </si>
  <si>
    <t xml:space="preserve">   Item 3</t>
  </si>
  <si>
    <t xml:space="preserve">This program generates 80 random confidence </t>
  </si>
  <si>
    <t>Created by:  Sheldon P. Gordon   &amp;   Florence S. Gordon</t>
  </si>
  <si>
    <t xml:space="preserve">                  Farmingdale StateCollege      NYIT</t>
  </si>
  <si>
    <t xml:space="preserve">Development of this module was supported by the </t>
  </si>
  <si>
    <t xml:space="preserve">NSF's Division of Undergraduate Education  </t>
  </si>
  <si>
    <t>under grants DUE-0310123 and DUE-0442160.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</si>
</sst>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9" x14ac:knownFonts="1">
    <font>
      <sz val="10"/>
      <name val="Arial"/>
    </font>
    <font>
      <b/>
      <sz val="14"/>
      <name val="Arial"/>
      <family val="2"/>
    </font>
    <font>
      <b/>
      <sz val="10"/>
      <color indexed="10"/>
      <name val="Arial"/>
      <family val="2"/>
    </font>
    <font>
      <b/>
      <sz val="12"/>
      <name val="Arial"/>
      <family val="2"/>
    </font>
    <font>
      <b/>
      <sz val="16"/>
      <name val="Arial"/>
      <family val="2"/>
    </font>
    <font>
      <i/>
      <sz val="10"/>
      <name val="Arial"/>
      <family val="2"/>
    </font>
    <font>
      <b/>
      <sz val="12"/>
      <color indexed="12"/>
      <name val="Arial"/>
      <family val="2"/>
    </font>
    <font>
      <sz val="10"/>
      <color indexed="12"/>
      <name val="Arial"/>
      <family val="2"/>
    </font>
    <font>
      <b/>
      <sz val="10"/>
      <color indexed="12"/>
      <name val="Arial"/>
      <family val="2"/>
    </font>
    <font>
      <sz val="10"/>
      <name val="Symbol"/>
      <family val="1"/>
      <charset val="2"/>
    </font>
    <font>
      <b/>
      <sz val="11"/>
      <name val="Arial"/>
      <family val="2"/>
    </font>
    <font>
      <sz val="11"/>
      <name val="Arial"/>
      <family val="2"/>
    </font>
    <font>
      <b/>
      <sz val="11"/>
      <name val="Symbol"/>
      <family val="1"/>
      <charset val="2"/>
    </font>
    <font>
      <b/>
      <sz val="11"/>
      <color indexed="12"/>
      <name val="Arial"/>
      <family val="2"/>
    </font>
    <font>
      <sz val="8"/>
      <name val="Arial"/>
      <family val="2"/>
    </font>
    <font>
      <sz val="11"/>
      <color indexed="12"/>
      <name val="Arial"/>
      <family val="2"/>
    </font>
    <font>
      <b/>
      <sz val="12"/>
      <color indexed="52"/>
      <name val="Arial"/>
      <family val="2"/>
    </font>
    <font>
      <sz val="10"/>
      <color indexed="52"/>
      <name val="Arial"/>
      <family val="2"/>
    </font>
    <font>
      <b/>
      <sz val="10"/>
      <color indexed="52"/>
      <name val="Arial"/>
      <family val="2"/>
    </font>
    <font>
      <b/>
      <sz val="11"/>
      <color indexed="12"/>
      <name val="Symbol"/>
      <family val="1"/>
      <charset val="2"/>
    </font>
    <font>
      <b/>
      <sz val="11"/>
      <color indexed="10"/>
      <name val="Arial"/>
      <family val="2"/>
    </font>
    <font>
      <b/>
      <sz val="11"/>
      <color indexed="11"/>
      <name val="Arial"/>
      <family val="2"/>
    </font>
    <font>
      <b/>
      <sz val="10"/>
      <color indexed="52"/>
      <name val="Arial"/>
      <family val="2"/>
    </font>
    <font>
      <b/>
      <sz val="11"/>
      <color indexed="12"/>
      <name val="Arial"/>
      <family val="2"/>
    </font>
    <font>
      <b/>
      <sz val="10"/>
      <name val="Arial"/>
      <family val="2"/>
    </font>
    <font>
      <b/>
      <sz val="12"/>
      <color indexed="53"/>
      <name val="Arial"/>
      <family val="2"/>
    </font>
    <font>
      <b/>
      <sz val="10"/>
      <color indexed="81"/>
      <name val="Tahoma"/>
      <family val="2"/>
    </font>
    <font>
      <sz val="10"/>
      <color indexed="81"/>
      <name val="Tahoma"/>
      <family val="2"/>
    </font>
    <font>
      <b/>
      <sz val="10"/>
      <name val="Times New Roman"/>
      <family val="1"/>
    </font>
  </fonts>
  <fills count="3">
    <fill>
      <patternFill patternType="none"/>
    </fill>
    <fill>
      <patternFill patternType="gray125"/>
    </fill>
    <fill>
      <patternFill patternType="solid">
        <fgColor indexed="13"/>
        <bgColor indexed="64"/>
      </patternFill>
    </fill>
  </fills>
  <borders count="9">
    <border>
      <left/>
      <right/>
      <top/>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57">
    <xf numFmtId="0" fontId="0" fillId="0" borderId="0" xfId="0"/>
    <xf numFmtId="0" fontId="1" fillId="0" borderId="0" xfId="0" applyFont="1"/>
    <xf numFmtId="0" fontId="0" fillId="2" borderId="0" xfId="0" applyFill="1"/>
    <xf numFmtId="0" fontId="3" fillId="2" borderId="0" xfId="0" applyFont="1" applyFill="1"/>
    <xf numFmtId="0" fontId="4" fillId="0" borderId="0" xfId="0" applyFont="1"/>
    <xf numFmtId="0" fontId="3" fillId="0" borderId="0" xfId="0" applyFont="1" applyFill="1"/>
    <xf numFmtId="0" fontId="0" fillId="0" borderId="0" xfId="0" applyFill="1" applyBorder="1" applyAlignment="1"/>
    <xf numFmtId="0" fontId="5" fillId="0" borderId="1" xfId="0" applyFont="1" applyFill="1" applyBorder="1" applyAlignment="1">
      <alignment horizontal="center"/>
    </xf>
    <xf numFmtId="164" fontId="0" fillId="0" borderId="0" xfId="0" applyNumberFormat="1"/>
    <xf numFmtId="0" fontId="0" fillId="0" borderId="2" xfId="0" applyBorder="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6" fillId="0" borderId="0" xfId="0" applyFont="1"/>
    <xf numFmtId="0" fontId="17" fillId="0" borderId="0" xfId="0" applyFont="1"/>
    <xf numFmtId="0" fontId="18" fillId="0" borderId="0" xfId="0" applyFont="1"/>
    <xf numFmtId="0" fontId="0" fillId="0" borderId="0" xfId="0" applyBorder="1"/>
    <xf numFmtId="2" fontId="20" fillId="0" borderId="0" xfId="0" applyNumberFormat="1" applyFont="1" applyBorder="1"/>
    <xf numFmtId="165" fontId="21" fillId="0" borderId="0" xfId="0" applyNumberFormat="1" applyFont="1"/>
    <xf numFmtId="2" fontId="20" fillId="0" borderId="0" xfId="0" applyNumberFormat="1" applyFont="1" applyAlignment="1">
      <alignment horizontal="center"/>
    </xf>
    <xf numFmtId="0" fontId="0" fillId="0" borderId="0" xfId="0" applyNumberFormat="1" applyFill="1" applyBorder="1" applyAlignment="1"/>
    <xf numFmtId="0" fontId="5" fillId="0" borderId="0" xfId="0" applyFont="1" applyFill="1" applyBorder="1"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2" fontId="0" fillId="0" borderId="0" xfId="0" applyNumberFormat="1"/>
    <xf numFmtId="0" fontId="0" fillId="0" borderId="0" xfId="0" applyFill="1"/>
    <xf numFmtId="10" fontId="0" fillId="0" borderId="0" xfId="0" applyNumberFormat="1"/>
    <xf numFmtId="0" fontId="22" fillId="0" borderId="0" xfId="0" applyFont="1"/>
    <xf numFmtId="0" fontId="23" fillId="0" borderId="0" xfId="0" applyFont="1"/>
    <xf numFmtId="0" fontId="24" fillId="0" borderId="0" xfId="0" applyFont="1"/>
    <xf numFmtId="0" fontId="13" fillId="0" borderId="0" xfId="0" applyFont="1" applyFill="1"/>
    <xf numFmtId="0" fontId="7" fillId="0" borderId="0" xfId="0" applyFont="1" applyFill="1"/>
    <xf numFmtId="0" fontId="15" fillId="0" borderId="0" xfId="0" applyFont="1" applyFill="1"/>
    <xf numFmtId="0" fontId="8" fillId="0" borderId="0" xfId="0" applyFont="1" applyFill="1"/>
    <xf numFmtId="0" fontId="22" fillId="0" borderId="0" xfId="0" applyFont="1" applyFill="1"/>
    <xf numFmtId="0" fontId="17" fillId="0" borderId="0" xfId="0" applyFont="1" applyFill="1"/>
    <xf numFmtId="0" fontId="0" fillId="0" borderId="3" xfId="0" applyFill="1" applyBorder="1"/>
    <xf numFmtId="0" fontId="7" fillId="0" borderId="4" xfId="0" applyFont="1" applyFill="1" applyBorder="1"/>
    <xf numFmtId="0" fontId="19" fillId="0" borderId="0" xfId="0" applyFont="1" applyBorder="1" applyAlignment="1">
      <alignment horizontal="left"/>
    </xf>
    <xf numFmtId="0" fontId="19" fillId="0" borderId="0" xfId="0" applyFont="1" applyAlignment="1">
      <alignment horizontal="left"/>
    </xf>
    <xf numFmtId="0" fontId="25" fillId="0" borderId="0" xfId="0" applyFont="1"/>
    <xf numFmtId="0" fontId="28" fillId="0" borderId="0" xfId="0" applyFont="1"/>
    <xf numFmtId="0" fontId="0" fillId="0" borderId="7" xfId="0" applyBorder="1" applyProtection="1">
      <protection locked="0"/>
    </xf>
    <xf numFmtId="0" fontId="0" fillId="0" borderId="0" xfId="0" applyProtection="1">
      <protection locked="0"/>
    </xf>
    <xf numFmtId="0" fontId="0" fillId="0" borderId="3" xfId="0" applyBorder="1" applyProtection="1">
      <protection locked="0"/>
    </xf>
    <xf numFmtId="0" fontId="2" fillId="0" borderId="7" xfId="0" applyFont="1" applyBorder="1" applyAlignment="1" applyProtection="1">
      <alignment horizontal="center"/>
      <protection locked="0"/>
    </xf>
    <xf numFmtId="0" fontId="2" fillId="0" borderId="3" xfId="0" applyFont="1" applyBorder="1" applyAlignment="1" applyProtection="1">
      <alignment horizontal="centerContinuous"/>
      <protection locked="0"/>
    </xf>
    <xf numFmtId="0" fontId="0" fillId="0" borderId="8" xfId="0" applyFill="1" applyBorder="1" applyProtection="1">
      <protection locked="0"/>
    </xf>
    <xf numFmtId="0" fontId="0" fillId="0" borderId="8" xfId="0" applyBorder="1" applyProtection="1"/>
    <xf numFmtId="0" fontId="0" fillId="0" borderId="0" xfId="0" applyBorder="1" applyProtection="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25" b="1" i="0" u="none" strike="noStrike" baseline="0">
                <a:solidFill>
                  <a:srgbClr val="000000"/>
                </a:solidFill>
                <a:latin typeface="Arial"/>
                <a:ea typeface="Arial"/>
                <a:cs typeface="Arial"/>
              </a:defRPr>
            </a:pPr>
            <a:r>
              <a:rPr lang="en-US"/>
              <a:t>The Underlying Population</a:t>
            </a:r>
          </a:p>
        </c:rich>
      </c:tx>
      <c:layout>
        <c:manualLayout>
          <c:xMode val="edge"/>
          <c:yMode val="edge"/>
          <c:x val="0.25558413297780341"/>
          <c:y val="3.5533127031672718E-2"/>
        </c:manualLayout>
      </c:layout>
      <c:overlay val="0"/>
      <c:spPr>
        <a:noFill/>
        <a:ln w="25400">
          <a:noFill/>
        </a:ln>
      </c:spPr>
    </c:title>
    <c:autoTitleDeleted val="0"/>
    <c:plotArea>
      <c:layout>
        <c:manualLayout>
          <c:layoutTarget val="inner"/>
          <c:xMode val="edge"/>
          <c:yMode val="edge"/>
          <c:x val="9.1811775924065295E-2"/>
          <c:y val="0.15228483013574021"/>
          <c:w val="0.89082236639836332"/>
          <c:h val="0.65482476958368285"/>
        </c:manualLayout>
      </c:layout>
      <c:barChart>
        <c:barDir val="col"/>
        <c:grouping val="clustered"/>
        <c:varyColors val="0"/>
        <c:ser>
          <c:idx val="0"/>
          <c:order val="0"/>
          <c:spPr>
            <a:solidFill>
              <a:srgbClr val="CCFFFF"/>
            </a:solidFill>
            <a:ln w="12700">
              <a:solidFill>
                <a:srgbClr val="000000"/>
              </a:solidFill>
              <a:prstDash val="solid"/>
            </a:ln>
          </c:spPr>
          <c:invertIfNegative val="0"/>
          <c:cat>
            <c:numRef>
              <c:f>Sheet4!$H$5:$H$19</c:f>
              <c:numCache>
                <c:formatCode>General</c:formatCode>
                <c:ptCount val="15"/>
                <c:pt idx="0">
                  <c:v>61</c:v>
                </c:pt>
                <c:pt idx="1">
                  <c:v>62</c:v>
                </c:pt>
                <c:pt idx="2">
                  <c:v>63</c:v>
                </c:pt>
                <c:pt idx="3">
                  <c:v>64</c:v>
                </c:pt>
                <c:pt idx="4">
                  <c:v>65</c:v>
                </c:pt>
                <c:pt idx="5">
                  <c:v>66</c:v>
                </c:pt>
                <c:pt idx="6">
                  <c:v>67</c:v>
                </c:pt>
                <c:pt idx="7">
                  <c:v>68</c:v>
                </c:pt>
                <c:pt idx="8">
                  <c:v>69</c:v>
                </c:pt>
                <c:pt idx="9">
                  <c:v>70</c:v>
                </c:pt>
                <c:pt idx="10">
                  <c:v>71</c:v>
                </c:pt>
                <c:pt idx="11">
                  <c:v>72</c:v>
                </c:pt>
                <c:pt idx="12">
                  <c:v>73</c:v>
                </c:pt>
                <c:pt idx="13">
                  <c:v>74</c:v>
                </c:pt>
                <c:pt idx="14">
                  <c:v>75</c:v>
                </c:pt>
              </c:numCache>
            </c:numRef>
          </c:cat>
          <c:val>
            <c:numRef>
              <c:f>Sheet4!$I$5:$I$19</c:f>
              <c:numCache>
                <c:formatCode>General</c:formatCode>
                <c:ptCount val="15"/>
                <c:pt idx="0">
                  <c:v>3</c:v>
                </c:pt>
                <c:pt idx="1">
                  <c:v>5</c:v>
                </c:pt>
                <c:pt idx="2">
                  <c:v>6</c:v>
                </c:pt>
                <c:pt idx="3">
                  <c:v>15</c:v>
                </c:pt>
                <c:pt idx="4">
                  <c:v>11</c:v>
                </c:pt>
                <c:pt idx="5">
                  <c:v>10</c:v>
                </c:pt>
                <c:pt idx="6">
                  <c:v>15</c:v>
                </c:pt>
                <c:pt idx="7">
                  <c:v>14</c:v>
                </c:pt>
                <c:pt idx="8">
                  <c:v>23</c:v>
                </c:pt>
                <c:pt idx="9">
                  <c:v>20</c:v>
                </c:pt>
                <c:pt idx="10">
                  <c:v>54</c:v>
                </c:pt>
                <c:pt idx="11">
                  <c:v>58</c:v>
                </c:pt>
                <c:pt idx="12">
                  <c:v>60</c:v>
                </c:pt>
                <c:pt idx="13">
                  <c:v>54</c:v>
                </c:pt>
                <c:pt idx="14">
                  <c:v>62</c:v>
                </c:pt>
              </c:numCache>
            </c:numRef>
          </c:val>
        </c:ser>
        <c:dLbls>
          <c:showLegendKey val="0"/>
          <c:showVal val="0"/>
          <c:showCatName val="0"/>
          <c:showSerName val="0"/>
          <c:showPercent val="0"/>
          <c:showBubbleSize val="0"/>
        </c:dLbls>
        <c:gapWidth val="10"/>
        <c:axId val="122575488"/>
        <c:axId val="122602624"/>
      </c:barChart>
      <c:catAx>
        <c:axId val="122575488"/>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US"/>
                  <a:t> 61              64              67              70             73              76</a:t>
                </a:r>
              </a:p>
            </c:rich>
          </c:tx>
          <c:layout>
            <c:manualLayout>
              <c:xMode val="edge"/>
              <c:yMode val="edge"/>
              <c:x val="4.2183788938084055E-2"/>
              <c:y val="0.827414243737521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FFFFFF"/>
                </a:solidFill>
                <a:latin typeface="Arial"/>
                <a:ea typeface="Arial"/>
                <a:cs typeface="Arial"/>
              </a:defRPr>
            </a:pPr>
            <a:endParaRPr lang="en-US"/>
          </a:p>
        </c:txPr>
        <c:crossAx val="122602624"/>
        <c:crosses val="autoZero"/>
        <c:auto val="1"/>
        <c:lblAlgn val="ctr"/>
        <c:lblOffset val="100"/>
        <c:tickLblSkip val="2"/>
        <c:tickMarkSkip val="1"/>
        <c:noMultiLvlLbl val="0"/>
      </c:catAx>
      <c:valAx>
        <c:axId val="122602624"/>
        <c:scaling>
          <c:orientation val="minMax"/>
          <c:max val="70"/>
          <c:min val="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FFFFFF"/>
                </a:solidFill>
                <a:latin typeface="Arial"/>
                <a:ea typeface="Arial"/>
                <a:cs typeface="Arial"/>
              </a:defRPr>
            </a:pPr>
            <a:endParaRPr lang="en-US"/>
          </a:p>
        </c:txPr>
        <c:crossAx val="122575488"/>
        <c:crosses val="autoZero"/>
        <c:crossBetween val="between"/>
        <c:majorUnit val="90"/>
        <c:min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80 Sample Confidence Intervals</a:t>
            </a:r>
          </a:p>
        </c:rich>
      </c:tx>
      <c:layout>
        <c:manualLayout>
          <c:xMode val="edge"/>
          <c:yMode val="edge"/>
          <c:x val="0.25185200367235949"/>
          <c:y val="1.7777787422844738E-2"/>
        </c:manualLayout>
      </c:layout>
      <c:overlay val="0"/>
      <c:spPr>
        <a:noFill/>
        <a:ln w="25400">
          <a:noFill/>
        </a:ln>
      </c:spPr>
    </c:title>
    <c:autoTitleDeleted val="0"/>
    <c:plotArea>
      <c:layout>
        <c:manualLayout>
          <c:layoutTarget val="inner"/>
          <c:xMode val="edge"/>
          <c:yMode val="edge"/>
          <c:x val="1.7283961036338395E-2"/>
          <c:y val="4.4444468557111851E-2"/>
          <c:w val="0.96543268074404454"/>
          <c:h val="0.94222273341077112"/>
        </c:manualLayout>
      </c:layout>
      <c:scatterChart>
        <c:scatterStyle val="lineMarker"/>
        <c:varyColors val="0"/>
        <c:ser>
          <c:idx val="1"/>
          <c:order val="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Sheet4!$C$3:$D$3</c:f>
              <c:numCache>
                <c:formatCode>General</c:formatCode>
                <c:ptCount val="2"/>
                <c:pt idx="0">
                  <c:v>69.469470252334673</c:v>
                </c:pt>
                <c:pt idx="1">
                  <c:v>71.970529747665324</c:v>
                </c:pt>
              </c:numCache>
            </c:numRef>
          </c:xVal>
          <c:yVal>
            <c:numRef>
              <c:f>Sheet4!$C$4:$D$4</c:f>
              <c:numCache>
                <c:formatCode>General</c:formatCode>
                <c:ptCount val="2"/>
                <c:pt idx="0">
                  <c:v>2</c:v>
                </c:pt>
                <c:pt idx="1">
                  <c:v>2</c:v>
                </c:pt>
              </c:numCache>
            </c:numRef>
          </c:yVal>
          <c:smooth val="0"/>
        </c:ser>
        <c:ser>
          <c:idx val="0"/>
          <c:order val="1"/>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linear"/>
            <c:dispRSqr val="0"/>
            <c:dispEq val="0"/>
          </c:trendline>
          <c:xVal>
            <c:numRef>
              <c:f>Sheet4!$C$1:$D$1</c:f>
              <c:numCache>
                <c:formatCode>General</c:formatCode>
                <c:ptCount val="2"/>
                <c:pt idx="0">
                  <c:v>70.899768757017355</c:v>
                </c:pt>
                <c:pt idx="1">
                  <c:v>72.820231242982643</c:v>
                </c:pt>
              </c:numCache>
            </c:numRef>
          </c:xVal>
          <c:yVal>
            <c:numRef>
              <c:f>Sheet4!$C$2:$D$2</c:f>
              <c:numCache>
                <c:formatCode>General</c:formatCode>
                <c:ptCount val="2"/>
                <c:pt idx="0">
                  <c:v>1</c:v>
                </c:pt>
                <c:pt idx="1">
                  <c:v>1</c:v>
                </c:pt>
              </c:numCache>
            </c:numRef>
          </c:yVal>
          <c:smooth val="0"/>
        </c:ser>
        <c:ser>
          <c:idx val="2"/>
          <c:order val="2"/>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Sheet4!$C$5:$D$5</c:f>
              <c:numCache>
                <c:formatCode>General</c:formatCode>
                <c:ptCount val="2"/>
                <c:pt idx="0">
                  <c:v>70.051217228809136</c:v>
                </c:pt>
                <c:pt idx="1">
                  <c:v>72.508782771190866</c:v>
                </c:pt>
              </c:numCache>
            </c:numRef>
          </c:xVal>
          <c:yVal>
            <c:numRef>
              <c:f>Sheet4!$C$6:$D$6</c:f>
              <c:numCache>
                <c:formatCode>General</c:formatCode>
                <c:ptCount val="2"/>
                <c:pt idx="0">
                  <c:v>3</c:v>
                </c:pt>
                <c:pt idx="1">
                  <c:v>3</c:v>
                </c:pt>
              </c:numCache>
            </c:numRef>
          </c:yVal>
          <c:smooth val="0"/>
        </c:ser>
        <c:ser>
          <c:idx val="3"/>
          <c:order val="3"/>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Sheet4!$C$7:$D$7</c:f>
              <c:numCache>
                <c:formatCode>General</c:formatCode>
                <c:ptCount val="2"/>
                <c:pt idx="0">
                  <c:v>69.135819998363246</c:v>
                </c:pt>
                <c:pt idx="1">
                  <c:v>71.784180001636742</c:v>
                </c:pt>
              </c:numCache>
            </c:numRef>
          </c:xVal>
          <c:yVal>
            <c:numRef>
              <c:f>Sheet4!$C$8:$D$8</c:f>
              <c:numCache>
                <c:formatCode>General</c:formatCode>
                <c:ptCount val="2"/>
                <c:pt idx="0">
                  <c:v>4</c:v>
                </c:pt>
                <c:pt idx="1">
                  <c:v>4</c:v>
                </c:pt>
              </c:numCache>
            </c:numRef>
          </c:yVal>
          <c:smooth val="0"/>
        </c:ser>
        <c:ser>
          <c:idx val="4"/>
          <c:order val="4"/>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Sheet4!$C$9:$D$9</c:f>
              <c:numCache>
                <c:formatCode>General</c:formatCode>
                <c:ptCount val="2"/>
                <c:pt idx="0">
                  <c:v>70.106294699448469</c:v>
                </c:pt>
                <c:pt idx="1">
                  <c:v>72.653705300551522</c:v>
                </c:pt>
              </c:numCache>
            </c:numRef>
          </c:xVal>
          <c:yVal>
            <c:numRef>
              <c:f>Sheet4!$C$10:$D$10</c:f>
              <c:numCache>
                <c:formatCode>General</c:formatCode>
                <c:ptCount val="2"/>
                <c:pt idx="0">
                  <c:v>5</c:v>
                </c:pt>
                <c:pt idx="1">
                  <c:v>5</c:v>
                </c:pt>
              </c:numCache>
            </c:numRef>
          </c:yVal>
          <c:smooth val="0"/>
        </c:ser>
        <c:ser>
          <c:idx val="13"/>
          <c:order val="5"/>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Sheet4!$C$11:$D$11</c:f>
              <c:numCache>
                <c:formatCode>General</c:formatCode>
                <c:ptCount val="2"/>
                <c:pt idx="0">
                  <c:v>70.516280757656787</c:v>
                </c:pt>
                <c:pt idx="1">
                  <c:v>72.803719242343206</c:v>
                </c:pt>
              </c:numCache>
            </c:numRef>
          </c:xVal>
          <c:yVal>
            <c:numRef>
              <c:f>Sheet4!$C$12:$D$12</c:f>
              <c:numCache>
                <c:formatCode>General</c:formatCode>
                <c:ptCount val="2"/>
                <c:pt idx="0">
                  <c:v>6</c:v>
                </c:pt>
                <c:pt idx="1">
                  <c:v>6</c:v>
                </c:pt>
              </c:numCache>
            </c:numRef>
          </c:yVal>
          <c:smooth val="0"/>
        </c:ser>
        <c:ser>
          <c:idx val="15"/>
          <c:order val="6"/>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Sheet4!$C$13:$D$13</c:f>
              <c:numCache>
                <c:formatCode>General</c:formatCode>
                <c:ptCount val="2"/>
                <c:pt idx="0">
                  <c:v>70.026376369225034</c:v>
                </c:pt>
                <c:pt idx="1">
                  <c:v>72.253623630774968</c:v>
                </c:pt>
              </c:numCache>
            </c:numRef>
          </c:xVal>
          <c:yVal>
            <c:numRef>
              <c:f>Sheet4!$C$14:$D$14</c:f>
              <c:numCache>
                <c:formatCode>General</c:formatCode>
                <c:ptCount val="2"/>
                <c:pt idx="0">
                  <c:v>7</c:v>
                </c:pt>
                <c:pt idx="1">
                  <c:v>7</c:v>
                </c:pt>
              </c:numCache>
            </c:numRef>
          </c:yVal>
          <c:smooth val="0"/>
        </c:ser>
        <c:ser>
          <c:idx val="17"/>
          <c:order val="7"/>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Sheet4!$C$15:$D$15</c:f>
              <c:numCache>
                <c:formatCode>General</c:formatCode>
                <c:ptCount val="2"/>
                <c:pt idx="0">
                  <c:v>69.68652030160608</c:v>
                </c:pt>
                <c:pt idx="1">
                  <c:v>72.193479698393915</c:v>
                </c:pt>
              </c:numCache>
            </c:numRef>
          </c:xVal>
          <c:yVal>
            <c:numRef>
              <c:f>Sheet4!$C$16:$D$16</c:f>
              <c:numCache>
                <c:formatCode>General</c:formatCode>
                <c:ptCount val="2"/>
                <c:pt idx="0">
                  <c:v>8</c:v>
                </c:pt>
                <c:pt idx="1">
                  <c:v>8</c:v>
                </c:pt>
              </c:numCache>
            </c:numRef>
          </c:yVal>
          <c:smooth val="0"/>
        </c:ser>
        <c:ser>
          <c:idx val="19"/>
          <c:order val="8"/>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Sheet4!$C$17:$D$17</c:f>
              <c:numCache>
                <c:formatCode>General</c:formatCode>
                <c:ptCount val="2"/>
                <c:pt idx="0">
                  <c:v>69.621532798114046</c:v>
                </c:pt>
                <c:pt idx="1">
                  <c:v>72.258467201885949</c:v>
                </c:pt>
              </c:numCache>
            </c:numRef>
          </c:xVal>
          <c:yVal>
            <c:numRef>
              <c:f>Sheet4!$C$18:$D$18</c:f>
              <c:numCache>
                <c:formatCode>General</c:formatCode>
                <c:ptCount val="2"/>
                <c:pt idx="0">
                  <c:v>9</c:v>
                </c:pt>
                <c:pt idx="1">
                  <c:v>9</c:v>
                </c:pt>
              </c:numCache>
            </c:numRef>
          </c:yVal>
          <c:smooth val="0"/>
        </c:ser>
        <c:ser>
          <c:idx val="21"/>
          <c:order val="9"/>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Sheet4!$C$19:$D$19</c:f>
              <c:numCache>
                <c:formatCode>General</c:formatCode>
                <c:ptCount val="2"/>
                <c:pt idx="0">
                  <c:v>70.440093031904325</c:v>
                </c:pt>
                <c:pt idx="1">
                  <c:v>72.399906968095678</c:v>
                </c:pt>
              </c:numCache>
            </c:numRef>
          </c:xVal>
          <c:yVal>
            <c:numRef>
              <c:f>Sheet4!$C$20:$D$20</c:f>
              <c:numCache>
                <c:formatCode>General</c:formatCode>
                <c:ptCount val="2"/>
                <c:pt idx="0">
                  <c:v>10</c:v>
                </c:pt>
                <c:pt idx="1">
                  <c:v>10</c:v>
                </c:pt>
              </c:numCache>
            </c:numRef>
          </c:yVal>
          <c:smooth val="0"/>
        </c:ser>
        <c:ser>
          <c:idx val="23"/>
          <c:order val="1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Sheet4!$C$21:$D$21</c:f>
              <c:numCache>
                <c:formatCode>General</c:formatCode>
                <c:ptCount val="2"/>
                <c:pt idx="0">
                  <c:v>69.486993356863607</c:v>
                </c:pt>
                <c:pt idx="1">
                  <c:v>72.033006643136403</c:v>
                </c:pt>
              </c:numCache>
            </c:numRef>
          </c:xVal>
          <c:yVal>
            <c:numRef>
              <c:f>Sheet4!$C$22:$D$22</c:f>
              <c:numCache>
                <c:formatCode>General</c:formatCode>
                <c:ptCount val="2"/>
                <c:pt idx="0">
                  <c:v>11</c:v>
                </c:pt>
                <c:pt idx="1">
                  <c:v>11</c:v>
                </c:pt>
              </c:numCache>
            </c:numRef>
          </c:yVal>
          <c:smooth val="0"/>
        </c:ser>
        <c:ser>
          <c:idx val="25"/>
          <c:order val="11"/>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Sheet4!$C$23:$D$23</c:f>
              <c:numCache>
                <c:formatCode>General</c:formatCode>
                <c:ptCount val="2"/>
                <c:pt idx="0">
                  <c:v>70.583722831369357</c:v>
                </c:pt>
                <c:pt idx="1">
                  <c:v>72.576277168630639</c:v>
                </c:pt>
              </c:numCache>
            </c:numRef>
          </c:xVal>
          <c:yVal>
            <c:numRef>
              <c:f>Sheet4!$C$24:$D$24</c:f>
              <c:numCache>
                <c:formatCode>General</c:formatCode>
                <c:ptCount val="2"/>
                <c:pt idx="0">
                  <c:v>12</c:v>
                </c:pt>
                <c:pt idx="1">
                  <c:v>12</c:v>
                </c:pt>
              </c:numCache>
            </c:numRef>
          </c:yVal>
          <c:smooth val="0"/>
        </c:ser>
        <c:ser>
          <c:idx val="27"/>
          <c:order val="12"/>
          <c:spPr>
            <a:ln w="28575">
              <a:noFill/>
            </a:ln>
          </c:spPr>
          <c:marker>
            <c:symbol val="diamond"/>
            <c:size val="5"/>
            <c:spPr>
              <a:solidFill>
                <a:srgbClr val="333300"/>
              </a:solidFill>
              <a:ln>
                <a:solidFill>
                  <a:srgbClr val="333300"/>
                </a:solidFill>
                <a:prstDash val="solid"/>
              </a:ln>
            </c:spPr>
          </c:marker>
          <c:trendline>
            <c:spPr>
              <a:ln w="25400">
                <a:solidFill>
                  <a:srgbClr val="000000"/>
                </a:solidFill>
                <a:prstDash val="solid"/>
              </a:ln>
            </c:spPr>
            <c:trendlineType val="linear"/>
            <c:dispRSqr val="0"/>
            <c:dispEq val="0"/>
          </c:trendline>
          <c:xVal>
            <c:numRef>
              <c:f>Sheet4!$C$25:$D$25</c:f>
              <c:numCache>
                <c:formatCode>General</c:formatCode>
                <c:ptCount val="2"/>
                <c:pt idx="0">
                  <c:v>70.235794956736882</c:v>
                </c:pt>
                <c:pt idx="1">
                  <c:v>72.604205043263121</c:v>
                </c:pt>
              </c:numCache>
            </c:numRef>
          </c:xVal>
          <c:yVal>
            <c:numRef>
              <c:f>Sheet4!$C$26:$D$26</c:f>
              <c:numCache>
                <c:formatCode>General</c:formatCode>
                <c:ptCount val="2"/>
                <c:pt idx="0">
                  <c:v>13</c:v>
                </c:pt>
                <c:pt idx="1">
                  <c:v>13</c:v>
                </c:pt>
              </c:numCache>
            </c:numRef>
          </c:yVal>
          <c:smooth val="0"/>
        </c:ser>
        <c:ser>
          <c:idx val="29"/>
          <c:order val="13"/>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Sheet4!$C$27:$D$27</c:f>
              <c:numCache>
                <c:formatCode>General</c:formatCode>
                <c:ptCount val="2"/>
                <c:pt idx="0">
                  <c:v>70.038546952652908</c:v>
                </c:pt>
                <c:pt idx="1">
                  <c:v>72.241453047347093</c:v>
                </c:pt>
              </c:numCache>
            </c:numRef>
          </c:xVal>
          <c:yVal>
            <c:numRef>
              <c:f>Sheet4!$C$28:$D$28</c:f>
              <c:numCache>
                <c:formatCode>General</c:formatCode>
                <c:ptCount val="2"/>
                <c:pt idx="0">
                  <c:v>14</c:v>
                </c:pt>
                <c:pt idx="1">
                  <c:v>14</c:v>
                </c:pt>
              </c:numCache>
            </c:numRef>
          </c:yVal>
          <c:smooth val="0"/>
        </c:ser>
        <c:ser>
          <c:idx val="31"/>
          <c:order val="14"/>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Sheet4!$C$29:$D$29</c:f>
              <c:numCache>
                <c:formatCode>General</c:formatCode>
                <c:ptCount val="2"/>
                <c:pt idx="0">
                  <c:v>70.065098050645403</c:v>
                </c:pt>
                <c:pt idx="1">
                  <c:v>72.454901949354607</c:v>
                </c:pt>
              </c:numCache>
            </c:numRef>
          </c:xVal>
          <c:yVal>
            <c:numRef>
              <c:f>Sheet4!$C$30:$D$30</c:f>
              <c:numCache>
                <c:formatCode>General</c:formatCode>
                <c:ptCount val="2"/>
                <c:pt idx="0">
                  <c:v>15</c:v>
                </c:pt>
                <c:pt idx="1">
                  <c:v>15</c:v>
                </c:pt>
              </c:numCache>
            </c:numRef>
          </c:yVal>
          <c:smooth val="0"/>
        </c:ser>
        <c:ser>
          <c:idx val="33"/>
          <c:order val="15"/>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Sheet4!$C$31:$D$31</c:f>
              <c:numCache>
                <c:formatCode>General</c:formatCode>
                <c:ptCount val="2"/>
                <c:pt idx="0">
                  <c:v>68.622205569744594</c:v>
                </c:pt>
                <c:pt idx="1">
                  <c:v>71.497794430255411</c:v>
                </c:pt>
              </c:numCache>
            </c:numRef>
          </c:xVal>
          <c:yVal>
            <c:numRef>
              <c:f>Sheet4!$C$32:$D$32</c:f>
              <c:numCache>
                <c:formatCode>General</c:formatCode>
                <c:ptCount val="2"/>
                <c:pt idx="0">
                  <c:v>16</c:v>
                </c:pt>
                <c:pt idx="1">
                  <c:v>16</c:v>
                </c:pt>
              </c:numCache>
            </c:numRef>
          </c:yVal>
          <c:smooth val="0"/>
        </c:ser>
        <c:ser>
          <c:idx val="35"/>
          <c:order val="16"/>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Sheet4!$C$33:$D$33</c:f>
              <c:numCache>
                <c:formatCode>General</c:formatCode>
                <c:ptCount val="2"/>
                <c:pt idx="0">
                  <c:v>70.077353648007403</c:v>
                </c:pt>
                <c:pt idx="1">
                  <c:v>72.522646351992591</c:v>
                </c:pt>
              </c:numCache>
            </c:numRef>
          </c:xVal>
          <c:yVal>
            <c:numRef>
              <c:f>Sheet4!$C$34:$D$34</c:f>
              <c:numCache>
                <c:formatCode>General</c:formatCode>
                <c:ptCount val="2"/>
                <c:pt idx="0">
                  <c:v>17</c:v>
                </c:pt>
                <c:pt idx="1">
                  <c:v>17</c:v>
                </c:pt>
              </c:numCache>
            </c:numRef>
          </c:yVal>
          <c:smooth val="0"/>
        </c:ser>
        <c:ser>
          <c:idx val="37"/>
          <c:order val="17"/>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Sheet4!$C$35:$D$35</c:f>
              <c:numCache>
                <c:formatCode>General</c:formatCode>
                <c:ptCount val="2"/>
                <c:pt idx="0">
                  <c:v>69.721417515039263</c:v>
                </c:pt>
                <c:pt idx="1">
                  <c:v>72.158582484960732</c:v>
                </c:pt>
              </c:numCache>
            </c:numRef>
          </c:xVal>
          <c:yVal>
            <c:numRef>
              <c:f>Sheet4!$C$36:$D$36</c:f>
              <c:numCache>
                <c:formatCode>General</c:formatCode>
                <c:ptCount val="2"/>
                <c:pt idx="0">
                  <c:v>18</c:v>
                </c:pt>
                <c:pt idx="1">
                  <c:v>18</c:v>
                </c:pt>
              </c:numCache>
            </c:numRef>
          </c:yVal>
          <c:smooth val="0"/>
        </c:ser>
        <c:ser>
          <c:idx val="39"/>
          <c:order val="18"/>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Sheet4!$C$37:$D$37</c:f>
              <c:numCache>
                <c:formatCode>General</c:formatCode>
                <c:ptCount val="2"/>
                <c:pt idx="0">
                  <c:v>69.361307551989924</c:v>
                </c:pt>
                <c:pt idx="1">
                  <c:v>72.198692448010078</c:v>
                </c:pt>
              </c:numCache>
            </c:numRef>
          </c:xVal>
          <c:yVal>
            <c:numRef>
              <c:f>Sheet4!$C$38:$D$38</c:f>
              <c:numCache>
                <c:formatCode>General</c:formatCode>
                <c:ptCount val="2"/>
                <c:pt idx="0">
                  <c:v>19</c:v>
                </c:pt>
                <c:pt idx="1">
                  <c:v>19</c:v>
                </c:pt>
              </c:numCache>
            </c:numRef>
          </c:yVal>
          <c:smooth val="0"/>
        </c:ser>
        <c:ser>
          <c:idx val="41"/>
          <c:order val="19"/>
          <c:spPr>
            <a:ln w="28575">
              <a:noFill/>
            </a:ln>
          </c:spPr>
          <c:marker>
            <c:symbol val="circle"/>
            <c:size val="5"/>
            <c:spPr>
              <a:solidFill>
                <a:srgbClr val="00008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Sheet4!$C$39:$D$39</c:f>
              <c:numCache>
                <c:formatCode>General</c:formatCode>
                <c:ptCount val="2"/>
                <c:pt idx="0">
                  <c:v>68.547649576928222</c:v>
                </c:pt>
                <c:pt idx="1">
                  <c:v>71.372350423071765</c:v>
                </c:pt>
              </c:numCache>
            </c:numRef>
          </c:xVal>
          <c:yVal>
            <c:numRef>
              <c:f>Sheet4!$C$40:$D$40</c:f>
              <c:numCache>
                <c:formatCode>General</c:formatCode>
                <c:ptCount val="2"/>
                <c:pt idx="0">
                  <c:v>20</c:v>
                </c:pt>
                <c:pt idx="1">
                  <c:v>20</c:v>
                </c:pt>
              </c:numCache>
            </c:numRef>
          </c:yVal>
          <c:smooth val="0"/>
        </c:ser>
        <c:ser>
          <c:idx val="43"/>
          <c:order val="2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Sheet4!$C$41:$D$41</c:f>
              <c:numCache>
                <c:formatCode>General</c:formatCode>
                <c:ptCount val="2"/>
                <c:pt idx="0">
                  <c:v>69.765672571808935</c:v>
                </c:pt>
                <c:pt idx="1">
                  <c:v>72.194327428191073</c:v>
                </c:pt>
              </c:numCache>
            </c:numRef>
          </c:xVal>
          <c:yVal>
            <c:numRef>
              <c:f>Sheet4!$C$42:$D$42</c:f>
              <c:numCache>
                <c:formatCode>General</c:formatCode>
                <c:ptCount val="2"/>
                <c:pt idx="0">
                  <c:v>21</c:v>
                </c:pt>
                <c:pt idx="1">
                  <c:v>21</c:v>
                </c:pt>
              </c:numCache>
            </c:numRef>
          </c:yVal>
          <c:smooth val="0"/>
        </c:ser>
        <c:ser>
          <c:idx val="45"/>
          <c:order val="21"/>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Sheet4!$C$43:$D$43</c:f>
              <c:numCache>
                <c:formatCode>General</c:formatCode>
                <c:ptCount val="2"/>
                <c:pt idx="0">
                  <c:v>69.509725270003941</c:v>
                </c:pt>
                <c:pt idx="1">
                  <c:v>72.370274729996055</c:v>
                </c:pt>
              </c:numCache>
            </c:numRef>
          </c:xVal>
          <c:yVal>
            <c:numRef>
              <c:f>Sheet4!$C$44:$D$44</c:f>
              <c:numCache>
                <c:formatCode>General</c:formatCode>
                <c:ptCount val="2"/>
                <c:pt idx="0">
                  <c:v>22</c:v>
                </c:pt>
                <c:pt idx="1">
                  <c:v>22</c:v>
                </c:pt>
              </c:numCache>
            </c:numRef>
          </c:yVal>
          <c:smooth val="0"/>
        </c:ser>
        <c:ser>
          <c:idx val="47"/>
          <c:order val="22"/>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Sheet4!$C$45:$D$45</c:f>
              <c:numCache>
                <c:formatCode>General</c:formatCode>
                <c:ptCount val="2"/>
                <c:pt idx="0">
                  <c:v>69.500915958477364</c:v>
                </c:pt>
                <c:pt idx="1">
                  <c:v>72.09908404152263</c:v>
                </c:pt>
              </c:numCache>
            </c:numRef>
          </c:xVal>
          <c:yVal>
            <c:numRef>
              <c:f>Sheet4!$C$46:$D$46</c:f>
              <c:numCache>
                <c:formatCode>General</c:formatCode>
                <c:ptCount val="2"/>
                <c:pt idx="0">
                  <c:v>23</c:v>
                </c:pt>
                <c:pt idx="1">
                  <c:v>23</c:v>
                </c:pt>
              </c:numCache>
            </c:numRef>
          </c:yVal>
          <c:smooth val="0"/>
        </c:ser>
        <c:ser>
          <c:idx val="49"/>
          <c:order val="23"/>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Sheet4!$C$47:$D$47</c:f>
              <c:numCache>
                <c:formatCode>General</c:formatCode>
                <c:ptCount val="2"/>
                <c:pt idx="0">
                  <c:v>70.027738984124184</c:v>
                </c:pt>
                <c:pt idx="1">
                  <c:v>72.452261015875806</c:v>
                </c:pt>
              </c:numCache>
            </c:numRef>
          </c:xVal>
          <c:yVal>
            <c:numRef>
              <c:f>Sheet4!$C$48:$D$48</c:f>
              <c:numCache>
                <c:formatCode>General</c:formatCode>
                <c:ptCount val="2"/>
                <c:pt idx="0">
                  <c:v>24</c:v>
                </c:pt>
                <c:pt idx="1">
                  <c:v>24</c:v>
                </c:pt>
              </c:numCache>
            </c:numRef>
          </c:yVal>
          <c:smooth val="0"/>
        </c:ser>
        <c:ser>
          <c:idx val="51"/>
          <c:order val="24"/>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Sheet4!$C$49:$D$49</c:f>
              <c:numCache>
                <c:formatCode>General</c:formatCode>
                <c:ptCount val="2"/>
                <c:pt idx="0">
                  <c:v>70.007272431530225</c:v>
                </c:pt>
                <c:pt idx="1">
                  <c:v>72.232727568469784</c:v>
                </c:pt>
              </c:numCache>
            </c:numRef>
          </c:xVal>
          <c:yVal>
            <c:numRef>
              <c:f>Sheet4!$C$50:$D$50</c:f>
              <c:numCache>
                <c:formatCode>General</c:formatCode>
                <c:ptCount val="2"/>
                <c:pt idx="0">
                  <c:v>25</c:v>
                </c:pt>
                <c:pt idx="1">
                  <c:v>25</c:v>
                </c:pt>
              </c:numCache>
            </c:numRef>
          </c:yVal>
          <c:smooth val="0"/>
        </c:ser>
        <c:ser>
          <c:idx val="53"/>
          <c:order val="25"/>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Sheet4!$C$51:$D$51</c:f>
              <c:numCache>
                <c:formatCode>General</c:formatCode>
                <c:ptCount val="2"/>
                <c:pt idx="0">
                  <c:v>68.785194561783598</c:v>
                </c:pt>
                <c:pt idx="1">
                  <c:v>71.334805438216407</c:v>
                </c:pt>
              </c:numCache>
            </c:numRef>
          </c:xVal>
          <c:yVal>
            <c:numRef>
              <c:f>Sheet4!$C$52:$D$52</c:f>
              <c:numCache>
                <c:formatCode>General</c:formatCode>
                <c:ptCount val="2"/>
                <c:pt idx="0">
                  <c:v>26</c:v>
                </c:pt>
                <c:pt idx="1">
                  <c:v>26</c:v>
                </c:pt>
              </c:numCache>
            </c:numRef>
          </c:yVal>
          <c:smooth val="0"/>
        </c:ser>
        <c:ser>
          <c:idx val="55"/>
          <c:order val="26"/>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Sheet4!$C$53:$D$53</c:f>
              <c:numCache>
                <c:formatCode>General</c:formatCode>
                <c:ptCount val="2"/>
                <c:pt idx="0">
                  <c:v>69.934908595163577</c:v>
                </c:pt>
                <c:pt idx="1">
                  <c:v>72.385091404836416</c:v>
                </c:pt>
              </c:numCache>
            </c:numRef>
          </c:xVal>
          <c:yVal>
            <c:numRef>
              <c:f>Sheet4!$C$54:$D$54</c:f>
              <c:numCache>
                <c:formatCode>General</c:formatCode>
                <c:ptCount val="2"/>
                <c:pt idx="0">
                  <c:v>27</c:v>
                </c:pt>
                <c:pt idx="1">
                  <c:v>27</c:v>
                </c:pt>
              </c:numCache>
            </c:numRef>
          </c:yVal>
          <c:smooth val="0"/>
        </c:ser>
        <c:ser>
          <c:idx val="57"/>
          <c:order val="27"/>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Sheet4!$C$55:$D$55</c:f>
              <c:numCache>
                <c:formatCode>General</c:formatCode>
                <c:ptCount val="2"/>
                <c:pt idx="0">
                  <c:v>70.453549084312002</c:v>
                </c:pt>
                <c:pt idx="1">
                  <c:v>73.066450915688009</c:v>
                </c:pt>
              </c:numCache>
            </c:numRef>
          </c:xVal>
          <c:yVal>
            <c:numRef>
              <c:f>Sheet4!$C$56:$D$56</c:f>
              <c:numCache>
                <c:formatCode>General</c:formatCode>
                <c:ptCount val="2"/>
                <c:pt idx="0">
                  <c:v>28</c:v>
                </c:pt>
                <c:pt idx="1">
                  <c:v>28</c:v>
                </c:pt>
              </c:numCache>
            </c:numRef>
          </c:yVal>
          <c:smooth val="0"/>
        </c:ser>
        <c:ser>
          <c:idx val="59"/>
          <c:order val="28"/>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Sheet4!$C$57:$D$57</c:f>
              <c:numCache>
                <c:formatCode>General</c:formatCode>
                <c:ptCount val="2"/>
                <c:pt idx="0">
                  <c:v>69.787488497262487</c:v>
                </c:pt>
                <c:pt idx="1">
                  <c:v>72.292511502737526</c:v>
                </c:pt>
              </c:numCache>
            </c:numRef>
          </c:xVal>
          <c:yVal>
            <c:numRef>
              <c:f>Sheet4!$C$58:$D$58</c:f>
              <c:numCache>
                <c:formatCode>General</c:formatCode>
                <c:ptCount val="2"/>
                <c:pt idx="0">
                  <c:v>29</c:v>
                </c:pt>
                <c:pt idx="1">
                  <c:v>29</c:v>
                </c:pt>
              </c:numCache>
            </c:numRef>
          </c:yVal>
          <c:smooth val="0"/>
        </c:ser>
        <c:ser>
          <c:idx val="61"/>
          <c:order val="29"/>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Sheet4!$C$59:$D$59</c:f>
              <c:numCache>
                <c:formatCode>General</c:formatCode>
                <c:ptCount val="2"/>
                <c:pt idx="0">
                  <c:v>70.349009292519099</c:v>
                </c:pt>
                <c:pt idx="1">
                  <c:v>72.610990707480909</c:v>
                </c:pt>
              </c:numCache>
            </c:numRef>
          </c:xVal>
          <c:yVal>
            <c:numRef>
              <c:f>Sheet4!$C$60:$D$60</c:f>
              <c:numCache>
                <c:formatCode>General</c:formatCode>
                <c:ptCount val="2"/>
                <c:pt idx="0">
                  <c:v>30</c:v>
                </c:pt>
                <c:pt idx="1">
                  <c:v>30</c:v>
                </c:pt>
              </c:numCache>
            </c:numRef>
          </c:yVal>
          <c:smooth val="0"/>
        </c:ser>
        <c:ser>
          <c:idx val="63"/>
          <c:order val="3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Sheet4!$C$61:$D$61</c:f>
              <c:numCache>
                <c:formatCode>General</c:formatCode>
                <c:ptCount val="2"/>
                <c:pt idx="0">
                  <c:v>69.770476370507154</c:v>
                </c:pt>
                <c:pt idx="1">
                  <c:v>72.34952362949285</c:v>
                </c:pt>
              </c:numCache>
            </c:numRef>
          </c:xVal>
          <c:yVal>
            <c:numRef>
              <c:f>Sheet4!$C$62:$D$62</c:f>
              <c:numCache>
                <c:formatCode>General</c:formatCode>
                <c:ptCount val="2"/>
                <c:pt idx="0">
                  <c:v>31</c:v>
                </c:pt>
                <c:pt idx="1">
                  <c:v>31</c:v>
                </c:pt>
              </c:numCache>
            </c:numRef>
          </c:yVal>
          <c:smooth val="0"/>
        </c:ser>
        <c:ser>
          <c:idx val="65"/>
          <c:order val="31"/>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Sheet4!$C$63:$D$63</c:f>
              <c:numCache>
                <c:formatCode>General</c:formatCode>
                <c:ptCount val="2"/>
                <c:pt idx="0">
                  <c:v>70.042745622479913</c:v>
                </c:pt>
                <c:pt idx="1">
                  <c:v>72.477254377520097</c:v>
                </c:pt>
              </c:numCache>
            </c:numRef>
          </c:xVal>
          <c:yVal>
            <c:numRef>
              <c:f>Sheet4!$C$64:$D$64</c:f>
              <c:numCache>
                <c:formatCode>General</c:formatCode>
                <c:ptCount val="2"/>
                <c:pt idx="0">
                  <c:v>32</c:v>
                </c:pt>
                <c:pt idx="1">
                  <c:v>32</c:v>
                </c:pt>
              </c:numCache>
            </c:numRef>
          </c:yVal>
          <c:smooth val="0"/>
        </c:ser>
        <c:ser>
          <c:idx val="67"/>
          <c:order val="32"/>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Sheet4!$C$65:$D$65</c:f>
              <c:numCache>
                <c:formatCode>General</c:formatCode>
                <c:ptCount val="2"/>
                <c:pt idx="0">
                  <c:v>69.861815461887687</c:v>
                </c:pt>
                <c:pt idx="1">
                  <c:v>72.418184538112314</c:v>
                </c:pt>
              </c:numCache>
            </c:numRef>
          </c:xVal>
          <c:yVal>
            <c:numRef>
              <c:f>Sheet4!$C$66:$D$66</c:f>
              <c:numCache>
                <c:formatCode>General</c:formatCode>
                <c:ptCount val="2"/>
                <c:pt idx="0">
                  <c:v>33</c:v>
                </c:pt>
                <c:pt idx="1">
                  <c:v>33</c:v>
                </c:pt>
              </c:numCache>
            </c:numRef>
          </c:yVal>
          <c:smooth val="0"/>
        </c:ser>
        <c:ser>
          <c:idx val="69"/>
          <c:order val="33"/>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Sheet4!$C$67:$D$67</c:f>
              <c:numCache>
                <c:formatCode>General</c:formatCode>
                <c:ptCount val="2"/>
                <c:pt idx="0">
                  <c:v>70.153340384705459</c:v>
                </c:pt>
                <c:pt idx="1">
                  <c:v>72.486659615294528</c:v>
                </c:pt>
              </c:numCache>
            </c:numRef>
          </c:xVal>
          <c:yVal>
            <c:numRef>
              <c:f>Sheet4!$C$68:$D$68</c:f>
              <c:numCache>
                <c:formatCode>General</c:formatCode>
                <c:ptCount val="2"/>
                <c:pt idx="0">
                  <c:v>34</c:v>
                </c:pt>
                <c:pt idx="1">
                  <c:v>34</c:v>
                </c:pt>
              </c:numCache>
            </c:numRef>
          </c:yVal>
          <c:smooth val="0"/>
        </c:ser>
        <c:ser>
          <c:idx val="71"/>
          <c:order val="34"/>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Sheet4!$C$69:$D$69</c:f>
              <c:numCache>
                <c:formatCode>General</c:formatCode>
                <c:ptCount val="2"/>
                <c:pt idx="0">
                  <c:v>70.470704785307674</c:v>
                </c:pt>
                <c:pt idx="1">
                  <c:v>73.009295214692315</c:v>
                </c:pt>
              </c:numCache>
            </c:numRef>
          </c:xVal>
          <c:yVal>
            <c:numRef>
              <c:f>Sheet4!$C$70:$D$70</c:f>
              <c:numCache>
                <c:formatCode>General</c:formatCode>
                <c:ptCount val="2"/>
                <c:pt idx="0">
                  <c:v>35</c:v>
                </c:pt>
                <c:pt idx="1">
                  <c:v>35</c:v>
                </c:pt>
              </c:numCache>
            </c:numRef>
          </c:yVal>
          <c:smooth val="0"/>
        </c:ser>
        <c:ser>
          <c:idx val="73"/>
          <c:order val="35"/>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Sheet4!$C$71:$D$71</c:f>
              <c:numCache>
                <c:formatCode>General</c:formatCode>
                <c:ptCount val="2"/>
                <c:pt idx="0">
                  <c:v>69.992863788143723</c:v>
                </c:pt>
                <c:pt idx="1">
                  <c:v>72.447136211856275</c:v>
                </c:pt>
              </c:numCache>
            </c:numRef>
          </c:xVal>
          <c:yVal>
            <c:numRef>
              <c:f>Sheet4!$C$72:$D$72</c:f>
              <c:numCache>
                <c:formatCode>General</c:formatCode>
                <c:ptCount val="2"/>
                <c:pt idx="0">
                  <c:v>36</c:v>
                </c:pt>
                <c:pt idx="1">
                  <c:v>36</c:v>
                </c:pt>
              </c:numCache>
            </c:numRef>
          </c:yVal>
          <c:smooth val="0"/>
        </c:ser>
        <c:ser>
          <c:idx val="75"/>
          <c:order val="36"/>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Sheet4!$C$73:$D$73</c:f>
              <c:numCache>
                <c:formatCode>General</c:formatCode>
                <c:ptCount val="2"/>
                <c:pt idx="0">
                  <c:v>69.852339672995853</c:v>
                </c:pt>
                <c:pt idx="1">
                  <c:v>72.027660327004142</c:v>
                </c:pt>
              </c:numCache>
            </c:numRef>
          </c:xVal>
          <c:yVal>
            <c:numRef>
              <c:f>Sheet4!$C$74:$D$74</c:f>
              <c:numCache>
                <c:formatCode>General</c:formatCode>
                <c:ptCount val="2"/>
                <c:pt idx="0">
                  <c:v>37</c:v>
                </c:pt>
                <c:pt idx="1">
                  <c:v>37</c:v>
                </c:pt>
              </c:numCache>
            </c:numRef>
          </c:yVal>
          <c:smooth val="0"/>
        </c:ser>
        <c:ser>
          <c:idx val="77"/>
          <c:order val="37"/>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Sheet4!$C$75:$D$75</c:f>
              <c:numCache>
                <c:formatCode>General</c:formatCode>
                <c:ptCount val="2"/>
                <c:pt idx="0">
                  <c:v>69.842908342860852</c:v>
                </c:pt>
                <c:pt idx="1">
                  <c:v>72.317091657139144</c:v>
                </c:pt>
              </c:numCache>
            </c:numRef>
          </c:xVal>
          <c:yVal>
            <c:numRef>
              <c:f>Sheet4!$C$76:$D$76</c:f>
              <c:numCache>
                <c:formatCode>General</c:formatCode>
                <c:ptCount val="2"/>
                <c:pt idx="0">
                  <c:v>38</c:v>
                </c:pt>
                <c:pt idx="1">
                  <c:v>38</c:v>
                </c:pt>
              </c:numCache>
            </c:numRef>
          </c:yVal>
          <c:smooth val="0"/>
        </c:ser>
        <c:ser>
          <c:idx val="79"/>
          <c:order val="38"/>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Sheet4!$C$77:$D$77</c:f>
              <c:numCache>
                <c:formatCode>General</c:formatCode>
                <c:ptCount val="2"/>
                <c:pt idx="0">
                  <c:v>69.916752277813018</c:v>
                </c:pt>
                <c:pt idx="1">
                  <c:v>72.203247722186987</c:v>
                </c:pt>
              </c:numCache>
            </c:numRef>
          </c:xVal>
          <c:yVal>
            <c:numRef>
              <c:f>Sheet4!$C$78:$D$78</c:f>
              <c:numCache>
                <c:formatCode>General</c:formatCode>
                <c:ptCount val="2"/>
                <c:pt idx="0">
                  <c:v>39</c:v>
                </c:pt>
                <c:pt idx="1">
                  <c:v>39</c:v>
                </c:pt>
              </c:numCache>
            </c:numRef>
          </c:yVal>
          <c:smooth val="0"/>
        </c:ser>
        <c:ser>
          <c:idx val="81"/>
          <c:order val="39"/>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Sheet4!$C$79:$D$79</c:f>
              <c:numCache>
                <c:formatCode>General</c:formatCode>
                <c:ptCount val="2"/>
                <c:pt idx="0">
                  <c:v>69.327749851744315</c:v>
                </c:pt>
                <c:pt idx="1">
                  <c:v>72.072250148255691</c:v>
                </c:pt>
              </c:numCache>
            </c:numRef>
          </c:xVal>
          <c:yVal>
            <c:numRef>
              <c:f>Sheet4!$C$80:$D$80</c:f>
              <c:numCache>
                <c:formatCode>General</c:formatCode>
                <c:ptCount val="2"/>
                <c:pt idx="0">
                  <c:v>40</c:v>
                </c:pt>
                <c:pt idx="1">
                  <c:v>40</c:v>
                </c:pt>
              </c:numCache>
            </c:numRef>
          </c:yVal>
          <c:smooth val="0"/>
        </c:ser>
        <c:ser>
          <c:idx val="83"/>
          <c:order val="4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Sheet4!$C$81:$D$81</c:f>
              <c:numCache>
                <c:formatCode>General</c:formatCode>
                <c:ptCount val="2"/>
                <c:pt idx="0">
                  <c:v>70.308405809125475</c:v>
                </c:pt>
                <c:pt idx="1">
                  <c:v>72.491594190874537</c:v>
                </c:pt>
              </c:numCache>
            </c:numRef>
          </c:xVal>
          <c:yVal>
            <c:numRef>
              <c:f>Sheet4!$C$82:$D$82</c:f>
              <c:numCache>
                <c:formatCode>General</c:formatCode>
                <c:ptCount val="2"/>
                <c:pt idx="0">
                  <c:v>41</c:v>
                </c:pt>
                <c:pt idx="1">
                  <c:v>41</c:v>
                </c:pt>
              </c:numCache>
            </c:numRef>
          </c:yVal>
          <c:smooth val="0"/>
        </c:ser>
        <c:ser>
          <c:idx val="85"/>
          <c:order val="41"/>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Sheet4!$C$83:$D$83</c:f>
              <c:numCache>
                <c:formatCode>General</c:formatCode>
                <c:ptCount val="2"/>
                <c:pt idx="0">
                  <c:v>70.154271513362616</c:v>
                </c:pt>
                <c:pt idx="1">
                  <c:v>72.765728486637371</c:v>
                </c:pt>
              </c:numCache>
            </c:numRef>
          </c:xVal>
          <c:yVal>
            <c:numRef>
              <c:f>Sheet4!$C$84:$D$84</c:f>
              <c:numCache>
                <c:formatCode>General</c:formatCode>
                <c:ptCount val="2"/>
                <c:pt idx="0">
                  <c:v>42</c:v>
                </c:pt>
                <c:pt idx="1">
                  <c:v>42</c:v>
                </c:pt>
              </c:numCache>
            </c:numRef>
          </c:yVal>
          <c:smooth val="0"/>
        </c:ser>
        <c:ser>
          <c:idx val="87"/>
          <c:order val="42"/>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Sheet4!$C$85:$D$85</c:f>
              <c:numCache>
                <c:formatCode>General</c:formatCode>
                <c:ptCount val="2"/>
                <c:pt idx="0">
                  <c:v>69.28925747301561</c:v>
                </c:pt>
                <c:pt idx="1">
                  <c:v>71.630742526984378</c:v>
                </c:pt>
              </c:numCache>
            </c:numRef>
          </c:xVal>
          <c:yVal>
            <c:numRef>
              <c:f>Sheet4!$C$86:$D$86</c:f>
              <c:numCache>
                <c:formatCode>General</c:formatCode>
                <c:ptCount val="2"/>
                <c:pt idx="0">
                  <c:v>43</c:v>
                </c:pt>
                <c:pt idx="1">
                  <c:v>43</c:v>
                </c:pt>
              </c:numCache>
            </c:numRef>
          </c:yVal>
          <c:smooth val="0"/>
        </c:ser>
        <c:ser>
          <c:idx val="89"/>
          <c:order val="43"/>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Sheet4!$C$87:$D$87</c:f>
              <c:numCache>
                <c:formatCode>General</c:formatCode>
                <c:ptCount val="2"/>
                <c:pt idx="0">
                  <c:v>69.538096726374206</c:v>
                </c:pt>
                <c:pt idx="1">
                  <c:v>72.1419032736258</c:v>
                </c:pt>
              </c:numCache>
            </c:numRef>
          </c:xVal>
          <c:yVal>
            <c:numRef>
              <c:f>Sheet4!$C$88:$D$88</c:f>
              <c:numCache>
                <c:formatCode>General</c:formatCode>
                <c:ptCount val="2"/>
                <c:pt idx="0">
                  <c:v>44</c:v>
                </c:pt>
                <c:pt idx="1">
                  <c:v>44</c:v>
                </c:pt>
              </c:numCache>
            </c:numRef>
          </c:yVal>
          <c:smooth val="0"/>
        </c:ser>
        <c:ser>
          <c:idx val="91"/>
          <c:order val="44"/>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Sheet4!$C$89:$D$89</c:f>
              <c:numCache>
                <c:formatCode>General</c:formatCode>
                <c:ptCount val="2"/>
                <c:pt idx="0">
                  <c:v>69.584407151127564</c:v>
                </c:pt>
                <c:pt idx="1">
                  <c:v>72.255592848872439</c:v>
                </c:pt>
              </c:numCache>
            </c:numRef>
          </c:xVal>
          <c:yVal>
            <c:numRef>
              <c:f>Sheet4!$C$90:$D$90</c:f>
              <c:numCache>
                <c:formatCode>General</c:formatCode>
                <c:ptCount val="2"/>
                <c:pt idx="0">
                  <c:v>45</c:v>
                </c:pt>
                <c:pt idx="1">
                  <c:v>45</c:v>
                </c:pt>
              </c:numCache>
            </c:numRef>
          </c:yVal>
          <c:smooth val="0"/>
        </c:ser>
        <c:ser>
          <c:idx val="93"/>
          <c:order val="45"/>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Sheet4!$C$91:$D$91</c:f>
              <c:numCache>
                <c:formatCode>General</c:formatCode>
                <c:ptCount val="2"/>
                <c:pt idx="0">
                  <c:v>69.887416972276867</c:v>
                </c:pt>
                <c:pt idx="1">
                  <c:v>72.432583027723126</c:v>
                </c:pt>
              </c:numCache>
            </c:numRef>
          </c:xVal>
          <c:yVal>
            <c:numRef>
              <c:f>Sheet4!$C$92:$D$92</c:f>
              <c:numCache>
                <c:formatCode>General</c:formatCode>
                <c:ptCount val="2"/>
                <c:pt idx="0">
                  <c:v>46</c:v>
                </c:pt>
                <c:pt idx="1">
                  <c:v>46</c:v>
                </c:pt>
              </c:numCache>
            </c:numRef>
          </c:yVal>
          <c:smooth val="0"/>
        </c:ser>
        <c:ser>
          <c:idx val="95"/>
          <c:order val="46"/>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Sheet4!$C$93:$D$93</c:f>
              <c:numCache>
                <c:formatCode>General</c:formatCode>
                <c:ptCount val="2"/>
                <c:pt idx="0">
                  <c:v>70.541099629724982</c:v>
                </c:pt>
                <c:pt idx="1">
                  <c:v>72.698900370275027</c:v>
                </c:pt>
              </c:numCache>
            </c:numRef>
          </c:xVal>
          <c:yVal>
            <c:numRef>
              <c:f>Sheet4!$C$94:$D$94</c:f>
              <c:numCache>
                <c:formatCode>General</c:formatCode>
                <c:ptCount val="2"/>
                <c:pt idx="0">
                  <c:v>47</c:v>
                </c:pt>
                <c:pt idx="1">
                  <c:v>47</c:v>
                </c:pt>
              </c:numCache>
            </c:numRef>
          </c:yVal>
          <c:smooth val="0"/>
        </c:ser>
        <c:ser>
          <c:idx val="97"/>
          <c:order val="47"/>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Sheet4!$C$95:$D$95</c:f>
              <c:numCache>
                <c:formatCode>General</c:formatCode>
                <c:ptCount val="2"/>
                <c:pt idx="0">
                  <c:v>70.191979775800235</c:v>
                </c:pt>
                <c:pt idx="1">
                  <c:v>72.728020224199753</c:v>
                </c:pt>
              </c:numCache>
            </c:numRef>
          </c:xVal>
          <c:yVal>
            <c:numRef>
              <c:f>Sheet4!$C$96:$D$96</c:f>
              <c:numCache>
                <c:formatCode>General</c:formatCode>
                <c:ptCount val="2"/>
                <c:pt idx="0">
                  <c:v>48</c:v>
                </c:pt>
                <c:pt idx="1">
                  <c:v>48</c:v>
                </c:pt>
              </c:numCache>
            </c:numRef>
          </c:yVal>
          <c:smooth val="0"/>
        </c:ser>
        <c:ser>
          <c:idx val="99"/>
          <c:order val="48"/>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Sheet4!$C$97:$D$97</c:f>
              <c:numCache>
                <c:formatCode>General</c:formatCode>
                <c:ptCount val="2"/>
                <c:pt idx="0">
                  <c:v>69.880275605739556</c:v>
                </c:pt>
                <c:pt idx="1">
                  <c:v>72.759724394260431</c:v>
                </c:pt>
              </c:numCache>
            </c:numRef>
          </c:xVal>
          <c:yVal>
            <c:numRef>
              <c:f>Sheet4!$C$98:$D$98</c:f>
              <c:numCache>
                <c:formatCode>General</c:formatCode>
                <c:ptCount val="2"/>
                <c:pt idx="0">
                  <c:v>49</c:v>
                </c:pt>
                <c:pt idx="1">
                  <c:v>49</c:v>
                </c:pt>
              </c:numCache>
            </c:numRef>
          </c:yVal>
          <c:smooth val="0"/>
        </c:ser>
        <c:ser>
          <c:idx val="101"/>
          <c:order val="49"/>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Sheet4!$C$99:$D$99</c:f>
              <c:numCache>
                <c:formatCode>General</c:formatCode>
                <c:ptCount val="2"/>
                <c:pt idx="0">
                  <c:v>70.738569448955758</c:v>
                </c:pt>
                <c:pt idx="1">
                  <c:v>73.021430551044233</c:v>
                </c:pt>
              </c:numCache>
            </c:numRef>
          </c:xVal>
          <c:yVal>
            <c:numRef>
              <c:f>Sheet4!$C$100:$D$100</c:f>
              <c:numCache>
                <c:formatCode>General</c:formatCode>
                <c:ptCount val="2"/>
                <c:pt idx="0">
                  <c:v>50</c:v>
                </c:pt>
                <c:pt idx="1">
                  <c:v>50</c:v>
                </c:pt>
              </c:numCache>
            </c:numRef>
          </c:yVal>
          <c:smooth val="0"/>
        </c:ser>
        <c:ser>
          <c:idx val="103"/>
          <c:order val="5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Sheet4!$C$101:$D$101</c:f>
              <c:numCache>
                <c:formatCode>General</c:formatCode>
                <c:ptCount val="2"/>
                <c:pt idx="0">
                  <c:v>69.748043993470205</c:v>
                </c:pt>
                <c:pt idx="1">
                  <c:v>72.651956006529801</c:v>
                </c:pt>
              </c:numCache>
            </c:numRef>
          </c:xVal>
          <c:yVal>
            <c:numRef>
              <c:f>Sheet4!$C$102:$D$102</c:f>
              <c:numCache>
                <c:formatCode>General</c:formatCode>
                <c:ptCount val="2"/>
                <c:pt idx="0">
                  <c:v>51</c:v>
                </c:pt>
                <c:pt idx="1">
                  <c:v>51</c:v>
                </c:pt>
              </c:numCache>
            </c:numRef>
          </c:yVal>
          <c:smooth val="0"/>
        </c:ser>
        <c:ser>
          <c:idx val="105"/>
          <c:order val="51"/>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Sheet4!$C$103:$D$103</c:f>
              <c:numCache>
                <c:formatCode>General</c:formatCode>
                <c:ptCount val="2"/>
                <c:pt idx="0">
                  <c:v>69.62818383424225</c:v>
                </c:pt>
                <c:pt idx="1">
                  <c:v>72.051816165757756</c:v>
                </c:pt>
              </c:numCache>
            </c:numRef>
          </c:xVal>
          <c:yVal>
            <c:numRef>
              <c:f>Sheet4!$C$104:$D$104</c:f>
              <c:numCache>
                <c:formatCode>General</c:formatCode>
                <c:ptCount val="2"/>
                <c:pt idx="0">
                  <c:v>52</c:v>
                </c:pt>
                <c:pt idx="1">
                  <c:v>52</c:v>
                </c:pt>
              </c:numCache>
            </c:numRef>
          </c:yVal>
          <c:smooth val="0"/>
        </c:ser>
        <c:ser>
          <c:idx val="107"/>
          <c:order val="52"/>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Sheet4!$C$105:$D$105</c:f>
              <c:numCache>
                <c:formatCode>General</c:formatCode>
                <c:ptCount val="2"/>
                <c:pt idx="0">
                  <c:v>70.244216558169668</c:v>
                </c:pt>
                <c:pt idx="1">
                  <c:v>72.715783441830339</c:v>
                </c:pt>
              </c:numCache>
            </c:numRef>
          </c:xVal>
          <c:yVal>
            <c:numRef>
              <c:f>Sheet4!$C$106:$D$106</c:f>
              <c:numCache>
                <c:formatCode>General</c:formatCode>
                <c:ptCount val="2"/>
                <c:pt idx="0">
                  <c:v>53</c:v>
                </c:pt>
                <c:pt idx="1">
                  <c:v>53</c:v>
                </c:pt>
              </c:numCache>
            </c:numRef>
          </c:yVal>
          <c:smooth val="0"/>
        </c:ser>
        <c:ser>
          <c:idx val="109"/>
          <c:order val="53"/>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Sheet4!$C$107:$D$107</c:f>
              <c:numCache>
                <c:formatCode>General</c:formatCode>
                <c:ptCount val="2"/>
                <c:pt idx="0">
                  <c:v>70.003518671093374</c:v>
                </c:pt>
                <c:pt idx="1">
                  <c:v>72.476481328906615</c:v>
                </c:pt>
              </c:numCache>
            </c:numRef>
          </c:xVal>
          <c:yVal>
            <c:numRef>
              <c:f>Sheet4!$C$108:$D$108</c:f>
              <c:numCache>
                <c:formatCode>General</c:formatCode>
                <c:ptCount val="2"/>
                <c:pt idx="0">
                  <c:v>54</c:v>
                </c:pt>
                <c:pt idx="1">
                  <c:v>54</c:v>
                </c:pt>
              </c:numCache>
            </c:numRef>
          </c:yVal>
          <c:smooth val="0"/>
        </c:ser>
        <c:ser>
          <c:idx val="111"/>
          <c:order val="54"/>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Sheet4!$C$109:$D$109</c:f>
              <c:numCache>
                <c:formatCode>General</c:formatCode>
                <c:ptCount val="2"/>
                <c:pt idx="0">
                  <c:v>70.051490877977983</c:v>
                </c:pt>
                <c:pt idx="1">
                  <c:v>72.588509122022003</c:v>
                </c:pt>
              </c:numCache>
            </c:numRef>
          </c:xVal>
          <c:yVal>
            <c:numRef>
              <c:f>Sheet4!$C$110:$D$110</c:f>
              <c:numCache>
                <c:formatCode>General</c:formatCode>
                <c:ptCount val="2"/>
                <c:pt idx="0">
                  <c:v>55</c:v>
                </c:pt>
                <c:pt idx="1">
                  <c:v>55</c:v>
                </c:pt>
              </c:numCache>
            </c:numRef>
          </c:yVal>
          <c:smooth val="0"/>
        </c:ser>
        <c:ser>
          <c:idx val="113"/>
          <c:order val="55"/>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Sheet4!$C$111:$D$111</c:f>
              <c:numCache>
                <c:formatCode>General</c:formatCode>
                <c:ptCount val="2"/>
                <c:pt idx="0">
                  <c:v>69.06626130949428</c:v>
                </c:pt>
                <c:pt idx="1">
                  <c:v>71.93373869050572</c:v>
                </c:pt>
              </c:numCache>
            </c:numRef>
          </c:xVal>
          <c:yVal>
            <c:numRef>
              <c:f>Sheet4!$C$112:$D$112</c:f>
              <c:numCache>
                <c:formatCode>General</c:formatCode>
                <c:ptCount val="2"/>
                <c:pt idx="0">
                  <c:v>56</c:v>
                </c:pt>
                <c:pt idx="1">
                  <c:v>56</c:v>
                </c:pt>
              </c:numCache>
            </c:numRef>
          </c:yVal>
          <c:smooth val="0"/>
        </c:ser>
        <c:ser>
          <c:idx val="115"/>
          <c:order val="56"/>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Sheet4!$C$113:$D$113</c:f>
              <c:numCache>
                <c:formatCode>General</c:formatCode>
                <c:ptCount val="2"/>
                <c:pt idx="0">
                  <c:v>70.722278046396355</c:v>
                </c:pt>
                <c:pt idx="1">
                  <c:v>73.077721953603657</c:v>
                </c:pt>
              </c:numCache>
            </c:numRef>
          </c:xVal>
          <c:yVal>
            <c:numRef>
              <c:f>Sheet4!$C$114:$D$114</c:f>
              <c:numCache>
                <c:formatCode>General</c:formatCode>
                <c:ptCount val="2"/>
                <c:pt idx="0">
                  <c:v>57</c:v>
                </c:pt>
                <c:pt idx="1">
                  <c:v>57</c:v>
                </c:pt>
              </c:numCache>
            </c:numRef>
          </c:yVal>
          <c:smooth val="0"/>
        </c:ser>
        <c:ser>
          <c:idx val="117"/>
          <c:order val="57"/>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Sheet4!$C$115:$D$115</c:f>
              <c:numCache>
                <c:formatCode>General</c:formatCode>
                <c:ptCount val="2"/>
                <c:pt idx="0">
                  <c:v>70.551885778527449</c:v>
                </c:pt>
                <c:pt idx="1">
                  <c:v>72.928114221472541</c:v>
                </c:pt>
              </c:numCache>
            </c:numRef>
          </c:xVal>
          <c:yVal>
            <c:numRef>
              <c:f>Sheet4!$C$116:$D$116</c:f>
              <c:numCache>
                <c:formatCode>General</c:formatCode>
                <c:ptCount val="2"/>
                <c:pt idx="0">
                  <c:v>58</c:v>
                </c:pt>
                <c:pt idx="1">
                  <c:v>58</c:v>
                </c:pt>
              </c:numCache>
            </c:numRef>
          </c:yVal>
          <c:smooth val="0"/>
        </c:ser>
        <c:ser>
          <c:idx val="119"/>
          <c:order val="58"/>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Sheet4!$C$117:$D$117</c:f>
              <c:numCache>
                <c:formatCode>General</c:formatCode>
                <c:ptCount val="2"/>
                <c:pt idx="0">
                  <c:v>69.773816029686543</c:v>
                </c:pt>
                <c:pt idx="1">
                  <c:v>72.146183970313444</c:v>
                </c:pt>
              </c:numCache>
            </c:numRef>
          </c:xVal>
          <c:yVal>
            <c:numRef>
              <c:f>Sheet4!$C$118:$D$118</c:f>
              <c:numCache>
                <c:formatCode>General</c:formatCode>
                <c:ptCount val="2"/>
                <c:pt idx="0">
                  <c:v>59</c:v>
                </c:pt>
                <c:pt idx="1">
                  <c:v>59</c:v>
                </c:pt>
              </c:numCache>
            </c:numRef>
          </c:yVal>
          <c:smooth val="0"/>
        </c:ser>
        <c:ser>
          <c:idx val="121"/>
          <c:order val="59"/>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Sheet4!$C$119:$D$119</c:f>
              <c:numCache>
                <c:formatCode>General</c:formatCode>
                <c:ptCount val="2"/>
                <c:pt idx="0">
                  <c:v>69.896175394712017</c:v>
                </c:pt>
                <c:pt idx="1">
                  <c:v>72.463824605287996</c:v>
                </c:pt>
              </c:numCache>
            </c:numRef>
          </c:xVal>
          <c:yVal>
            <c:numRef>
              <c:f>Sheet4!$C$120:$D$120</c:f>
              <c:numCache>
                <c:formatCode>General</c:formatCode>
                <c:ptCount val="2"/>
                <c:pt idx="0">
                  <c:v>60</c:v>
                </c:pt>
                <c:pt idx="1">
                  <c:v>60</c:v>
                </c:pt>
              </c:numCache>
            </c:numRef>
          </c:yVal>
          <c:smooth val="0"/>
        </c:ser>
        <c:ser>
          <c:idx val="123"/>
          <c:order val="6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Sheet4!$C$121:$D$121</c:f>
              <c:numCache>
                <c:formatCode>General</c:formatCode>
                <c:ptCount val="2"/>
                <c:pt idx="0">
                  <c:v>69.35387582104039</c:v>
                </c:pt>
                <c:pt idx="1">
                  <c:v>71.846124178959599</c:v>
                </c:pt>
              </c:numCache>
            </c:numRef>
          </c:xVal>
          <c:yVal>
            <c:numRef>
              <c:f>Sheet4!$C$122:$D$122</c:f>
              <c:numCache>
                <c:formatCode>General</c:formatCode>
                <c:ptCount val="2"/>
                <c:pt idx="0">
                  <c:v>61</c:v>
                </c:pt>
                <c:pt idx="1">
                  <c:v>61</c:v>
                </c:pt>
              </c:numCache>
            </c:numRef>
          </c:yVal>
          <c:smooth val="0"/>
        </c:ser>
        <c:ser>
          <c:idx val="125"/>
          <c:order val="61"/>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Sheet4!$C$123:$D$123</c:f>
              <c:numCache>
                <c:formatCode>General</c:formatCode>
                <c:ptCount val="2"/>
                <c:pt idx="0">
                  <c:v>68.701818755421385</c:v>
                </c:pt>
                <c:pt idx="1">
                  <c:v>71.618181244578608</c:v>
                </c:pt>
              </c:numCache>
            </c:numRef>
          </c:xVal>
          <c:yVal>
            <c:numRef>
              <c:f>Sheet4!$C$124:$D$124</c:f>
              <c:numCache>
                <c:formatCode>General</c:formatCode>
                <c:ptCount val="2"/>
                <c:pt idx="0">
                  <c:v>62</c:v>
                </c:pt>
                <c:pt idx="1">
                  <c:v>62</c:v>
                </c:pt>
              </c:numCache>
            </c:numRef>
          </c:yVal>
          <c:smooth val="0"/>
        </c:ser>
        <c:ser>
          <c:idx val="127"/>
          <c:order val="62"/>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Sheet4!$C$125:$D$125</c:f>
              <c:numCache>
                <c:formatCode>General</c:formatCode>
                <c:ptCount val="2"/>
                <c:pt idx="0">
                  <c:v>69.074143916238782</c:v>
                </c:pt>
                <c:pt idx="1">
                  <c:v>71.845856083761205</c:v>
                </c:pt>
              </c:numCache>
            </c:numRef>
          </c:xVal>
          <c:yVal>
            <c:numRef>
              <c:f>Sheet4!$C$126:$D$126</c:f>
              <c:numCache>
                <c:formatCode>General</c:formatCode>
                <c:ptCount val="2"/>
                <c:pt idx="0">
                  <c:v>63</c:v>
                </c:pt>
                <c:pt idx="1">
                  <c:v>63</c:v>
                </c:pt>
              </c:numCache>
            </c:numRef>
          </c:yVal>
          <c:smooth val="0"/>
        </c:ser>
        <c:ser>
          <c:idx val="129"/>
          <c:order val="63"/>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Sheet4!$C$127:$D$127</c:f>
              <c:numCache>
                <c:formatCode>General</c:formatCode>
                <c:ptCount val="2"/>
                <c:pt idx="0">
                  <c:v>69.741532798114051</c:v>
                </c:pt>
                <c:pt idx="1">
                  <c:v>72.378467201885954</c:v>
                </c:pt>
              </c:numCache>
            </c:numRef>
          </c:xVal>
          <c:yVal>
            <c:numRef>
              <c:f>Sheet4!$C$128:$D$128</c:f>
              <c:numCache>
                <c:formatCode>General</c:formatCode>
                <c:ptCount val="2"/>
                <c:pt idx="0">
                  <c:v>64</c:v>
                </c:pt>
                <c:pt idx="1">
                  <c:v>64</c:v>
                </c:pt>
              </c:numCache>
            </c:numRef>
          </c:yVal>
          <c:smooth val="0"/>
        </c:ser>
        <c:ser>
          <c:idx val="131"/>
          <c:order val="64"/>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Sheet4!$C$129:$D$129</c:f>
              <c:numCache>
                <c:formatCode>General</c:formatCode>
                <c:ptCount val="2"/>
                <c:pt idx="0">
                  <c:v>70.678156719971696</c:v>
                </c:pt>
                <c:pt idx="1">
                  <c:v>73.001843280028311</c:v>
                </c:pt>
              </c:numCache>
            </c:numRef>
          </c:xVal>
          <c:yVal>
            <c:numRef>
              <c:f>Sheet4!$C$130:$D$130</c:f>
              <c:numCache>
                <c:formatCode>General</c:formatCode>
                <c:ptCount val="2"/>
                <c:pt idx="0">
                  <c:v>65</c:v>
                </c:pt>
                <c:pt idx="1">
                  <c:v>65</c:v>
                </c:pt>
              </c:numCache>
            </c:numRef>
          </c:yVal>
          <c:smooth val="0"/>
        </c:ser>
        <c:ser>
          <c:idx val="133"/>
          <c:order val="65"/>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Sheet4!$C$131:$D$131</c:f>
              <c:numCache>
                <c:formatCode>General</c:formatCode>
                <c:ptCount val="2"/>
                <c:pt idx="0">
                  <c:v>70.006635387677491</c:v>
                </c:pt>
                <c:pt idx="1">
                  <c:v>72.593364612322503</c:v>
                </c:pt>
              </c:numCache>
            </c:numRef>
          </c:xVal>
          <c:yVal>
            <c:numRef>
              <c:f>Sheet4!$C$132:$D$132</c:f>
              <c:numCache>
                <c:formatCode>General</c:formatCode>
                <c:ptCount val="2"/>
                <c:pt idx="0">
                  <c:v>66</c:v>
                </c:pt>
                <c:pt idx="1">
                  <c:v>66</c:v>
                </c:pt>
              </c:numCache>
            </c:numRef>
          </c:yVal>
          <c:smooth val="0"/>
        </c:ser>
        <c:ser>
          <c:idx val="135"/>
          <c:order val="66"/>
          <c:spPr>
            <a:ln w="28575">
              <a:noFill/>
            </a:ln>
          </c:spPr>
          <c:marker>
            <c:symbol val="circle"/>
            <c:size val="5"/>
            <c:spPr>
              <a:solidFill>
                <a:srgbClr val="000000"/>
              </a:solidFill>
              <a:ln>
                <a:solidFill>
                  <a:srgbClr val="339966"/>
                </a:solidFill>
                <a:prstDash val="solid"/>
              </a:ln>
            </c:spPr>
          </c:marker>
          <c:trendline>
            <c:spPr>
              <a:ln w="25400">
                <a:solidFill>
                  <a:srgbClr val="000000"/>
                </a:solidFill>
                <a:prstDash val="solid"/>
              </a:ln>
            </c:spPr>
            <c:trendlineType val="linear"/>
            <c:dispRSqr val="0"/>
            <c:dispEq val="0"/>
          </c:trendline>
          <c:xVal>
            <c:numRef>
              <c:f>Sheet4!$C$133:$D$133</c:f>
              <c:numCache>
                <c:formatCode>General</c:formatCode>
                <c:ptCount val="2"/>
                <c:pt idx="0">
                  <c:v>69.765672571808935</c:v>
                </c:pt>
                <c:pt idx="1">
                  <c:v>72.194327428191073</c:v>
                </c:pt>
              </c:numCache>
            </c:numRef>
          </c:xVal>
          <c:yVal>
            <c:numRef>
              <c:f>Sheet4!$C$134:$D$134</c:f>
              <c:numCache>
                <c:formatCode>General</c:formatCode>
                <c:ptCount val="2"/>
                <c:pt idx="0">
                  <c:v>67</c:v>
                </c:pt>
                <c:pt idx="1">
                  <c:v>67</c:v>
                </c:pt>
              </c:numCache>
            </c:numRef>
          </c:yVal>
          <c:smooth val="0"/>
        </c:ser>
        <c:ser>
          <c:idx val="137"/>
          <c:order val="67"/>
          <c:spPr>
            <a:ln w="28575">
              <a:noFill/>
            </a:ln>
          </c:spPr>
          <c:marker>
            <c:symbol val="circle"/>
            <c:size val="5"/>
            <c:spPr>
              <a:solidFill>
                <a:srgbClr val="000000"/>
              </a:solidFill>
              <a:ln>
                <a:solidFill>
                  <a:srgbClr val="333300"/>
                </a:solidFill>
                <a:prstDash val="solid"/>
              </a:ln>
            </c:spPr>
          </c:marker>
          <c:trendline>
            <c:spPr>
              <a:ln w="25400">
                <a:solidFill>
                  <a:srgbClr val="000000"/>
                </a:solidFill>
                <a:prstDash val="solid"/>
              </a:ln>
            </c:spPr>
            <c:trendlineType val="linear"/>
            <c:dispRSqr val="0"/>
            <c:dispEq val="0"/>
          </c:trendline>
          <c:xVal>
            <c:numRef>
              <c:f>Sheet4!$C$135:$D$135</c:f>
              <c:numCache>
                <c:formatCode>General</c:formatCode>
                <c:ptCount val="2"/>
                <c:pt idx="0">
                  <c:v>69.729321115722797</c:v>
                </c:pt>
                <c:pt idx="1">
                  <c:v>72.390678884277207</c:v>
                </c:pt>
              </c:numCache>
            </c:numRef>
          </c:xVal>
          <c:yVal>
            <c:numRef>
              <c:f>Sheet4!$C$136:$D$136</c:f>
              <c:numCache>
                <c:formatCode>General</c:formatCode>
                <c:ptCount val="2"/>
                <c:pt idx="0">
                  <c:v>68</c:v>
                </c:pt>
                <c:pt idx="1">
                  <c:v>68</c:v>
                </c:pt>
              </c:numCache>
            </c:numRef>
          </c:yVal>
          <c:smooth val="0"/>
        </c:ser>
        <c:ser>
          <c:idx val="139"/>
          <c:order val="68"/>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Sheet4!$C$137:$D$137</c:f>
              <c:numCache>
                <c:formatCode>General</c:formatCode>
                <c:ptCount val="2"/>
                <c:pt idx="0">
                  <c:v>69.776758797777958</c:v>
                </c:pt>
                <c:pt idx="1">
                  <c:v>72.463241202222051</c:v>
                </c:pt>
              </c:numCache>
            </c:numRef>
          </c:xVal>
          <c:yVal>
            <c:numRef>
              <c:f>Sheet4!$C$138:$D$138</c:f>
              <c:numCache>
                <c:formatCode>General</c:formatCode>
                <c:ptCount val="2"/>
                <c:pt idx="0">
                  <c:v>69</c:v>
                </c:pt>
                <c:pt idx="1">
                  <c:v>69</c:v>
                </c:pt>
              </c:numCache>
            </c:numRef>
          </c:yVal>
          <c:smooth val="0"/>
        </c:ser>
        <c:ser>
          <c:idx val="141"/>
          <c:order val="69"/>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Sheet4!$C$139:$D$139</c:f>
              <c:numCache>
                <c:formatCode>General</c:formatCode>
                <c:ptCount val="2"/>
                <c:pt idx="0">
                  <c:v>69.400245262117508</c:v>
                </c:pt>
                <c:pt idx="1">
                  <c:v>72.03975473788249</c:v>
                </c:pt>
              </c:numCache>
            </c:numRef>
          </c:xVal>
          <c:yVal>
            <c:numRef>
              <c:f>Sheet4!$C$140:$D$140</c:f>
              <c:numCache>
                <c:formatCode>General</c:formatCode>
                <c:ptCount val="2"/>
                <c:pt idx="0">
                  <c:v>70</c:v>
                </c:pt>
                <c:pt idx="1">
                  <c:v>70</c:v>
                </c:pt>
              </c:numCache>
            </c:numRef>
          </c:yVal>
          <c:smooth val="0"/>
        </c:ser>
        <c:ser>
          <c:idx val="143"/>
          <c:order val="7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Sheet4!$C$141:$D$141</c:f>
              <c:numCache>
                <c:formatCode>General</c:formatCode>
                <c:ptCount val="2"/>
                <c:pt idx="0">
                  <c:v>69.163020377123075</c:v>
                </c:pt>
                <c:pt idx="1">
                  <c:v>72.436979622876919</c:v>
                </c:pt>
              </c:numCache>
            </c:numRef>
          </c:xVal>
          <c:yVal>
            <c:numRef>
              <c:f>Sheet4!$C$142:$D$142</c:f>
              <c:numCache>
                <c:formatCode>General</c:formatCode>
                <c:ptCount val="2"/>
                <c:pt idx="0">
                  <c:v>71</c:v>
                </c:pt>
                <c:pt idx="1">
                  <c:v>71</c:v>
                </c:pt>
              </c:numCache>
            </c:numRef>
          </c:yVal>
          <c:smooth val="0"/>
        </c:ser>
        <c:ser>
          <c:idx val="145"/>
          <c:order val="71"/>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Sheet4!$C$143:$D$143</c:f>
              <c:numCache>
                <c:formatCode>General</c:formatCode>
                <c:ptCount val="2"/>
                <c:pt idx="0">
                  <c:v>69.872793741077615</c:v>
                </c:pt>
                <c:pt idx="1">
                  <c:v>72.24720625892239</c:v>
                </c:pt>
              </c:numCache>
            </c:numRef>
          </c:xVal>
          <c:yVal>
            <c:numRef>
              <c:f>Sheet4!$C$144:$D$144</c:f>
              <c:numCache>
                <c:formatCode>General</c:formatCode>
                <c:ptCount val="2"/>
                <c:pt idx="0">
                  <c:v>72</c:v>
                </c:pt>
                <c:pt idx="1">
                  <c:v>72</c:v>
                </c:pt>
              </c:numCache>
            </c:numRef>
          </c:yVal>
          <c:smooth val="0"/>
        </c:ser>
        <c:ser>
          <c:idx val="147"/>
          <c:order val="72"/>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Sheet4!$C$145:$D$145</c:f>
              <c:numCache>
                <c:formatCode>General</c:formatCode>
                <c:ptCount val="2"/>
                <c:pt idx="0">
                  <c:v>70.79803848087036</c:v>
                </c:pt>
                <c:pt idx="1">
                  <c:v>72.881961519129646</c:v>
                </c:pt>
              </c:numCache>
            </c:numRef>
          </c:xVal>
          <c:yVal>
            <c:numRef>
              <c:f>Sheet4!$C$146:$D$146</c:f>
              <c:numCache>
                <c:formatCode>General</c:formatCode>
                <c:ptCount val="2"/>
                <c:pt idx="0">
                  <c:v>73</c:v>
                </c:pt>
                <c:pt idx="1">
                  <c:v>73</c:v>
                </c:pt>
              </c:numCache>
            </c:numRef>
          </c:yVal>
          <c:smooth val="0"/>
        </c:ser>
        <c:ser>
          <c:idx val="149"/>
          <c:order val="73"/>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Sheet4!$C$147:$D$147</c:f>
              <c:numCache>
                <c:formatCode>General</c:formatCode>
                <c:ptCount val="2"/>
                <c:pt idx="0">
                  <c:v>70.223988732446983</c:v>
                </c:pt>
                <c:pt idx="1">
                  <c:v>72.856011267553029</c:v>
                </c:pt>
              </c:numCache>
            </c:numRef>
          </c:xVal>
          <c:yVal>
            <c:numRef>
              <c:f>Sheet4!$C$148:$D$148</c:f>
              <c:numCache>
                <c:formatCode>General</c:formatCode>
                <c:ptCount val="2"/>
                <c:pt idx="0">
                  <c:v>74</c:v>
                </c:pt>
                <c:pt idx="1">
                  <c:v>74</c:v>
                </c:pt>
              </c:numCache>
            </c:numRef>
          </c:yVal>
          <c:smooth val="0"/>
        </c:ser>
        <c:ser>
          <c:idx val="151"/>
          <c:order val="74"/>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Sheet4!$C$149:$D$149</c:f>
              <c:numCache>
                <c:formatCode>General</c:formatCode>
                <c:ptCount val="2"/>
                <c:pt idx="0">
                  <c:v>69.723826326515493</c:v>
                </c:pt>
                <c:pt idx="1">
                  <c:v>72.476173673484496</c:v>
                </c:pt>
              </c:numCache>
            </c:numRef>
          </c:xVal>
          <c:yVal>
            <c:numRef>
              <c:f>Sheet4!$C$150:$D$150</c:f>
              <c:numCache>
                <c:formatCode>General</c:formatCode>
                <c:ptCount val="2"/>
                <c:pt idx="0">
                  <c:v>75</c:v>
                </c:pt>
                <c:pt idx="1">
                  <c:v>75</c:v>
                </c:pt>
              </c:numCache>
            </c:numRef>
          </c:yVal>
          <c:smooth val="0"/>
        </c:ser>
        <c:ser>
          <c:idx val="153"/>
          <c:order val="75"/>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Sheet4!$C$151:$D$151</c:f>
              <c:numCache>
                <c:formatCode>General</c:formatCode>
                <c:ptCount val="2"/>
                <c:pt idx="0">
                  <c:v>70.751645827662458</c:v>
                </c:pt>
                <c:pt idx="1">
                  <c:v>72.888354172337529</c:v>
                </c:pt>
              </c:numCache>
            </c:numRef>
          </c:xVal>
          <c:yVal>
            <c:numRef>
              <c:f>Sheet4!$C$152:$D$152</c:f>
              <c:numCache>
                <c:formatCode>General</c:formatCode>
                <c:ptCount val="2"/>
                <c:pt idx="0">
                  <c:v>76</c:v>
                </c:pt>
                <c:pt idx="1">
                  <c:v>76</c:v>
                </c:pt>
              </c:numCache>
            </c:numRef>
          </c:yVal>
          <c:smooth val="0"/>
        </c:ser>
        <c:ser>
          <c:idx val="155"/>
          <c:order val="76"/>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Sheet4!$C$153:$D$153</c:f>
              <c:numCache>
                <c:formatCode>General</c:formatCode>
                <c:ptCount val="2"/>
                <c:pt idx="0">
                  <c:v>68.833042253047594</c:v>
                </c:pt>
                <c:pt idx="1">
                  <c:v>72.006957746952409</c:v>
                </c:pt>
              </c:numCache>
            </c:numRef>
          </c:xVal>
          <c:yVal>
            <c:numRef>
              <c:f>Sheet4!$C$154:$D$154</c:f>
              <c:numCache>
                <c:formatCode>General</c:formatCode>
                <c:ptCount val="2"/>
                <c:pt idx="0">
                  <c:v>77</c:v>
                </c:pt>
                <c:pt idx="1">
                  <c:v>77</c:v>
                </c:pt>
              </c:numCache>
            </c:numRef>
          </c:yVal>
          <c:smooth val="0"/>
        </c:ser>
        <c:ser>
          <c:idx val="157"/>
          <c:order val="77"/>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Sheet4!$C$155:$D$155</c:f>
              <c:numCache>
                <c:formatCode>General</c:formatCode>
                <c:ptCount val="2"/>
                <c:pt idx="0">
                  <c:v>69.705073038069443</c:v>
                </c:pt>
                <c:pt idx="1">
                  <c:v>72.294926961930557</c:v>
                </c:pt>
              </c:numCache>
            </c:numRef>
          </c:xVal>
          <c:yVal>
            <c:numRef>
              <c:f>Sheet4!$C$156:$D$156</c:f>
              <c:numCache>
                <c:formatCode>General</c:formatCode>
                <c:ptCount val="2"/>
                <c:pt idx="0">
                  <c:v>78</c:v>
                </c:pt>
                <c:pt idx="1">
                  <c:v>78</c:v>
                </c:pt>
              </c:numCache>
            </c:numRef>
          </c:yVal>
          <c:smooth val="0"/>
        </c:ser>
        <c:ser>
          <c:idx val="6"/>
          <c:order val="78"/>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Sheet4!$C$1:$D$1</c:f>
              <c:numCache>
                <c:formatCode>General</c:formatCode>
                <c:ptCount val="2"/>
                <c:pt idx="0">
                  <c:v>70.899768757017355</c:v>
                </c:pt>
                <c:pt idx="1">
                  <c:v>72.820231242982643</c:v>
                </c:pt>
              </c:numCache>
            </c:numRef>
          </c:xVal>
          <c:yVal>
            <c:numRef>
              <c:f>Sheet4!$C$158:$D$158</c:f>
              <c:numCache>
                <c:formatCode>General</c:formatCode>
                <c:ptCount val="2"/>
                <c:pt idx="0">
                  <c:v>79</c:v>
                </c:pt>
                <c:pt idx="1">
                  <c:v>79</c:v>
                </c:pt>
              </c:numCache>
            </c:numRef>
          </c:yVal>
          <c:smooth val="0"/>
        </c:ser>
        <c:ser>
          <c:idx val="159"/>
          <c:order val="79"/>
          <c:spPr>
            <a:ln w="28575">
              <a:noFill/>
            </a:ln>
          </c:spPr>
          <c:marker>
            <c:symbol val="plus"/>
            <c:size val="5"/>
            <c:spPr>
              <a:noFill/>
              <a:ln>
                <a:solidFill>
                  <a:srgbClr val="FFFFCC"/>
                </a:solidFill>
                <a:prstDash val="solid"/>
              </a:ln>
            </c:spPr>
          </c:marker>
          <c:xVal>
            <c:numRef>
              <c:f>Sheet4!$C$157:$D$157</c:f>
              <c:numCache>
                <c:formatCode>General</c:formatCode>
                <c:ptCount val="2"/>
                <c:pt idx="0">
                  <c:v>69.601174684341572</c:v>
                </c:pt>
                <c:pt idx="1">
                  <c:v>72.47882531565844</c:v>
                </c:pt>
              </c:numCache>
            </c:numRef>
          </c:xVal>
          <c:yVal>
            <c:numRef>
              <c:f>Sheet4!$C$158:$D$158</c:f>
              <c:numCache>
                <c:formatCode>General</c:formatCode>
                <c:ptCount val="2"/>
                <c:pt idx="0">
                  <c:v>79</c:v>
                </c:pt>
                <c:pt idx="1">
                  <c:v>79</c:v>
                </c:pt>
              </c:numCache>
            </c:numRef>
          </c:yVal>
          <c:smooth val="0"/>
        </c:ser>
        <c:ser>
          <c:idx val="161"/>
          <c:order val="80"/>
          <c:spPr>
            <a:ln w="28575">
              <a:noFill/>
            </a:ln>
          </c:spPr>
          <c:marker>
            <c:symbol val="circle"/>
            <c:size val="5"/>
            <c:spPr>
              <a:solidFill>
                <a:srgbClr val="000000"/>
              </a:solidFill>
              <a:ln>
                <a:solidFill>
                  <a:srgbClr val="000000"/>
                </a:solidFill>
                <a:prstDash val="solid"/>
              </a:ln>
            </c:spPr>
          </c:marker>
          <c:trendline>
            <c:spPr>
              <a:ln w="25400">
                <a:solidFill>
                  <a:srgbClr val="000000"/>
                </a:solidFill>
                <a:prstDash val="solid"/>
              </a:ln>
            </c:spPr>
            <c:trendlineType val="linear"/>
            <c:dispRSqr val="0"/>
            <c:dispEq val="0"/>
          </c:trendline>
          <c:xVal>
            <c:numRef>
              <c:f>Sheet4!$C$159:$D$159</c:f>
              <c:numCache>
                <c:formatCode>General</c:formatCode>
                <c:ptCount val="2"/>
                <c:pt idx="0">
                  <c:v>69.862015190822149</c:v>
                </c:pt>
                <c:pt idx="1">
                  <c:v>72.33798480917784</c:v>
                </c:pt>
              </c:numCache>
            </c:numRef>
          </c:xVal>
          <c:yVal>
            <c:numRef>
              <c:f>Sheet4!$C$160:$D$160</c:f>
              <c:numCache>
                <c:formatCode>General</c:formatCode>
                <c:ptCount val="2"/>
                <c:pt idx="0">
                  <c:v>80</c:v>
                </c:pt>
                <c:pt idx="1">
                  <c:v>80</c:v>
                </c:pt>
              </c:numCache>
            </c:numRef>
          </c:yVal>
          <c:smooth val="0"/>
        </c:ser>
        <c:ser>
          <c:idx val="162"/>
          <c:order val="81"/>
          <c:spPr>
            <a:ln w="28575">
              <a:noFill/>
            </a:ln>
          </c:spPr>
          <c:marker>
            <c:symbol val="diamond"/>
            <c:size val="5"/>
            <c:spPr>
              <a:solidFill>
                <a:srgbClr val="FF8080"/>
              </a:solidFill>
              <a:ln>
                <a:solidFill>
                  <a:srgbClr val="FF8080"/>
                </a:solidFill>
                <a:prstDash val="solid"/>
              </a:ln>
            </c:spPr>
          </c:marker>
          <c:xVal>
            <c:numRef>
              <c:f>Sheet4!$C$1:$D$1</c:f>
              <c:numCache>
                <c:formatCode>General</c:formatCode>
                <c:ptCount val="2"/>
                <c:pt idx="0">
                  <c:v>70.899768757017355</c:v>
                </c:pt>
                <c:pt idx="1">
                  <c:v>72.820231242982643</c:v>
                </c:pt>
              </c:numCache>
            </c:numRef>
          </c:xVal>
          <c:yVal>
            <c:numRef>
              <c:f>Sheet4!$C$164:$D$164</c:f>
              <c:numCache>
                <c:formatCode>General</c:formatCode>
                <c:ptCount val="2"/>
              </c:numCache>
            </c:numRef>
          </c:yVal>
          <c:smooth val="0"/>
        </c:ser>
        <c:ser>
          <c:idx val="163"/>
          <c:order val="82"/>
          <c:spPr>
            <a:ln w="28575">
              <a:noFill/>
            </a:ln>
          </c:spPr>
          <c:marker>
            <c:symbol val="square"/>
            <c:size val="5"/>
            <c:spPr>
              <a:solidFill>
                <a:srgbClr val="0066CC"/>
              </a:solidFill>
              <a:ln>
                <a:solidFill>
                  <a:srgbClr val="0066CC"/>
                </a:solidFill>
                <a:prstDash val="solid"/>
              </a:ln>
            </c:spPr>
          </c:marker>
          <c:xVal>
            <c:numRef>
              <c:f>Sheet4!$C$1:$D$1</c:f>
              <c:numCache>
                <c:formatCode>General</c:formatCode>
                <c:ptCount val="2"/>
                <c:pt idx="0">
                  <c:v>70.899768757017355</c:v>
                </c:pt>
                <c:pt idx="1">
                  <c:v>72.820231242982643</c:v>
                </c:pt>
              </c:numCache>
            </c:numRef>
          </c:xVal>
          <c:yVal>
            <c:numRef>
              <c:f>Sheet4!$C$165:$D$165</c:f>
              <c:numCache>
                <c:formatCode>General</c:formatCode>
                <c:ptCount val="2"/>
              </c:numCache>
            </c:numRef>
          </c:yVal>
          <c:smooth val="0"/>
        </c:ser>
        <c:ser>
          <c:idx val="164"/>
          <c:order val="83"/>
          <c:spPr>
            <a:ln w="28575">
              <a:noFill/>
            </a:ln>
          </c:spPr>
          <c:marker>
            <c:symbol val="triangle"/>
            <c:size val="5"/>
            <c:spPr>
              <a:solidFill>
                <a:srgbClr val="CCCCFF"/>
              </a:solidFill>
              <a:ln>
                <a:solidFill>
                  <a:srgbClr val="CCCCFF"/>
                </a:solidFill>
                <a:prstDash val="solid"/>
              </a:ln>
            </c:spPr>
          </c:marker>
          <c:xVal>
            <c:numRef>
              <c:f>Sheet4!$C$1:$D$1</c:f>
              <c:numCache>
                <c:formatCode>General</c:formatCode>
                <c:ptCount val="2"/>
                <c:pt idx="0">
                  <c:v>70.899768757017355</c:v>
                </c:pt>
                <c:pt idx="1">
                  <c:v>72.820231242982643</c:v>
                </c:pt>
              </c:numCache>
            </c:numRef>
          </c:xVal>
          <c:yVal>
            <c:numRef>
              <c:f>Sheet4!$C$166:$D$166</c:f>
              <c:numCache>
                <c:formatCode>General</c:formatCode>
                <c:ptCount val="2"/>
              </c:numCache>
            </c:numRef>
          </c:yVal>
          <c:smooth val="0"/>
        </c:ser>
        <c:ser>
          <c:idx val="165"/>
          <c:order val="84"/>
          <c:spPr>
            <a:ln w="28575">
              <a:noFill/>
            </a:ln>
          </c:spPr>
          <c:marker>
            <c:symbol val="x"/>
            <c:size val="5"/>
            <c:spPr>
              <a:noFill/>
              <a:ln>
                <a:solidFill>
                  <a:srgbClr val="000080"/>
                </a:solidFill>
                <a:prstDash val="solid"/>
              </a:ln>
            </c:spPr>
          </c:marker>
          <c:xVal>
            <c:numRef>
              <c:f>Sheet4!$C$1:$D$1</c:f>
              <c:numCache>
                <c:formatCode>General</c:formatCode>
                <c:ptCount val="2"/>
                <c:pt idx="0">
                  <c:v>70.899768757017355</c:v>
                </c:pt>
                <c:pt idx="1">
                  <c:v>72.820231242982643</c:v>
                </c:pt>
              </c:numCache>
            </c:numRef>
          </c:xVal>
          <c:yVal>
            <c:numRef>
              <c:f>Sheet4!$C$167:$D$167</c:f>
              <c:numCache>
                <c:formatCode>General</c:formatCode>
                <c:ptCount val="2"/>
              </c:numCache>
            </c:numRef>
          </c:yVal>
          <c:smooth val="0"/>
        </c:ser>
        <c:ser>
          <c:idx val="166"/>
          <c:order val="85"/>
          <c:spPr>
            <a:ln w="28575">
              <a:noFill/>
            </a:ln>
          </c:spPr>
          <c:marker>
            <c:symbol val="star"/>
            <c:size val="5"/>
            <c:spPr>
              <a:noFill/>
              <a:ln>
                <a:solidFill>
                  <a:srgbClr val="FF00FF"/>
                </a:solidFill>
                <a:prstDash val="solid"/>
              </a:ln>
            </c:spPr>
          </c:marker>
          <c:xVal>
            <c:numRef>
              <c:f>Sheet4!$C$1:$D$1</c:f>
              <c:numCache>
                <c:formatCode>General</c:formatCode>
                <c:ptCount val="2"/>
                <c:pt idx="0">
                  <c:v>70.899768757017355</c:v>
                </c:pt>
                <c:pt idx="1">
                  <c:v>72.820231242982643</c:v>
                </c:pt>
              </c:numCache>
            </c:numRef>
          </c:xVal>
          <c:yVal>
            <c:numRef>
              <c:f>Sheet4!$C$168:$D$168</c:f>
              <c:numCache>
                <c:formatCode>General</c:formatCode>
                <c:ptCount val="2"/>
              </c:numCache>
            </c:numRef>
          </c:yVal>
          <c:smooth val="0"/>
        </c:ser>
        <c:ser>
          <c:idx val="167"/>
          <c:order val="86"/>
          <c:spPr>
            <a:ln w="28575">
              <a:noFill/>
            </a:ln>
          </c:spPr>
          <c:marker>
            <c:symbol val="circle"/>
            <c:size val="5"/>
            <c:spPr>
              <a:solidFill>
                <a:srgbClr val="FFFF00"/>
              </a:solidFill>
              <a:ln>
                <a:solidFill>
                  <a:srgbClr val="FFFF00"/>
                </a:solidFill>
                <a:prstDash val="solid"/>
              </a:ln>
            </c:spPr>
          </c:marker>
          <c:xVal>
            <c:numRef>
              <c:f>Sheet4!$C$1:$D$1</c:f>
              <c:numCache>
                <c:formatCode>General</c:formatCode>
                <c:ptCount val="2"/>
                <c:pt idx="0">
                  <c:v>70.899768757017355</c:v>
                </c:pt>
                <c:pt idx="1">
                  <c:v>72.820231242982643</c:v>
                </c:pt>
              </c:numCache>
            </c:numRef>
          </c:xVal>
          <c:yVal>
            <c:numRef>
              <c:f>Sheet4!$C$169:$D$169</c:f>
              <c:numCache>
                <c:formatCode>General</c:formatCode>
                <c:ptCount val="2"/>
              </c:numCache>
            </c:numRef>
          </c:yVal>
          <c:smooth val="0"/>
        </c:ser>
        <c:ser>
          <c:idx val="168"/>
          <c:order val="87"/>
          <c:spPr>
            <a:ln w="28575">
              <a:noFill/>
            </a:ln>
          </c:spPr>
          <c:marker>
            <c:symbol val="plus"/>
            <c:size val="5"/>
            <c:spPr>
              <a:noFill/>
              <a:ln>
                <a:solidFill>
                  <a:srgbClr val="00FFFF"/>
                </a:solidFill>
                <a:prstDash val="solid"/>
              </a:ln>
            </c:spPr>
          </c:marker>
          <c:xVal>
            <c:numRef>
              <c:f>Sheet4!$C$1:$D$1</c:f>
              <c:numCache>
                <c:formatCode>General</c:formatCode>
                <c:ptCount val="2"/>
                <c:pt idx="0">
                  <c:v>70.899768757017355</c:v>
                </c:pt>
                <c:pt idx="1">
                  <c:v>72.820231242982643</c:v>
                </c:pt>
              </c:numCache>
            </c:numRef>
          </c:xVal>
          <c:yVal>
            <c:numRef>
              <c:f>Sheet4!$C$170:$D$170</c:f>
              <c:numCache>
                <c:formatCode>General</c:formatCode>
                <c:ptCount val="2"/>
              </c:numCache>
            </c:numRef>
          </c:yVal>
          <c:smooth val="0"/>
        </c:ser>
        <c:ser>
          <c:idx val="169"/>
          <c:order val="88"/>
          <c:spPr>
            <a:ln w="28575">
              <a:noFill/>
            </a:ln>
          </c:spPr>
          <c:marker>
            <c:symbol val="dot"/>
            <c:size val="5"/>
            <c:spPr>
              <a:noFill/>
              <a:ln>
                <a:solidFill>
                  <a:srgbClr val="800080"/>
                </a:solidFill>
                <a:prstDash val="solid"/>
              </a:ln>
            </c:spPr>
          </c:marker>
          <c:xVal>
            <c:numRef>
              <c:f>Sheet4!$C$1:$D$1</c:f>
              <c:numCache>
                <c:formatCode>General</c:formatCode>
                <c:ptCount val="2"/>
                <c:pt idx="0">
                  <c:v>70.899768757017355</c:v>
                </c:pt>
                <c:pt idx="1">
                  <c:v>72.820231242982643</c:v>
                </c:pt>
              </c:numCache>
            </c:numRef>
          </c:xVal>
          <c:yVal>
            <c:numRef>
              <c:f>Sheet4!$C$171:$D$171</c:f>
              <c:numCache>
                <c:formatCode>General</c:formatCode>
                <c:ptCount val="2"/>
              </c:numCache>
            </c:numRef>
          </c:yVal>
          <c:smooth val="0"/>
        </c:ser>
        <c:ser>
          <c:idx val="170"/>
          <c:order val="89"/>
          <c:spPr>
            <a:ln w="28575">
              <a:noFill/>
            </a:ln>
          </c:spPr>
          <c:marker>
            <c:symbol val="dash"/>
            <c:size val="5"/>
            <c:spPr>
              <a:noFill/>
              <a:ln>
                <a:solidFill>
                  <a:srgbClr val="800000"/>
                </a:solidFill>
                <a:prstDash val="solid"/>
              </a:ln>
            </c:spPr>
          </c:marker>
          <c:xVal>
            <c:numRef>
              <c:f>Sheet4!$C$1:$D$1</c:f>
              <c:numCache>
                <c:formatCode>General</c:formatCode>
                <c:ptCount val="2"/>
                <c:pt idx="0">
                  <c:v>70.899768757017355</c:v>
                </c:pt>
                <c:pt idx="1">
                  <c:v>72.820231242982643</c:v>
                </c:pt>
              </c:numCache>
            </c:numRef>
          </c:xVal>
          <c:yVal>
            <c:numRef>
              <c:f>Sheet4!$C$172:$D$172</c:f>
              <c:numCache>
                <c:formatCode>General</c:formatCode>
                <c:ptCount val="2"/>
              </c:numCache>
            </c:numRef>
          </c:yVal>
          <c:smooth val="0"/>
        </c:ser>
        <c:ser>
          <c:idx val="171"/>
          <c:order val="90"/>
          <c:spPr>
            <a:ln w="28575">
              <a:noFill/>
            </a:ln>
          </c:spPr>
          <c:marker>
            <c:symbol val="diamond"/>
            <c:size val="5"/>
            <c:spPr>
              <a:solidFill>
                <a:srgbClr val="008080"/>
              </a:solidFill>
              <a:ln>
                <a:solidFill>
                  <a:srgbClr val="008080"/>
                </a:solidFill>
                <a:prstDash val="solid"/>
              </a:ln>
            </c:spPr>
          </c:marker>
          <c:xVal>
            <c:numRef>
              <c:f>Sheet4!$C$1:$D$1</c:f>
              <c:numCache>
                <c:formatCode>General</c:formatCode>
                <c:ptCount val="2"/>
                <c:pt idx="0">
                  <c:v>70.899768757017355</c:v>
                </c:pt>
                <c:pt idx="1">
                  <c:v>72.820231242982643</c:v>
                </c:pt>
              </c:numCache>
            </c:numRef>
          </c:xVal>
          <c:yVal>
            <c:numRef>
              <c:f>Sheet4!$C$173:$D$173</c:f>
              <c:numCache>
                <c:formatCode>General</c:formatCode>
                <c:ptCount val="2"/>
              </c:numCache>
            </c:numRef>
          </c:yVal>
          <c:smooth val="0"/>
        </c:ser>
        <c:ser>
          <c:idx val="172"/>
          <c:order val="91"/>
          <c:spPr>
            <a:ln w="28575">
              <a:noFill/>
            </a:ln>
          </c:spPr>
          <c:marker>
            <c:symbol val="square"/>
            <c:size val="5"/>
            <c:spPr>
              <a:solidFill>
                <a:srgbClr val="0000FF"/>
              </a:solidFill>
              <a:ln>
                <a:solidFill>
                  <a:srgbClr val="0000FF"/>
                </a:solidFill>
                <a:prstDash val="solid"/>
              </a:ln>
            </c:spPr>
          </c:marker>
          <c:xVal>
            <c:numRef>
              <c:f>Sheet4!$C$1:$D$1</c:f>
              <c:numCache>
                <c:formatCode>General</c:formatCode>
                <c:ptCount val="2"/>
                <c:pt idx="0">
                  <c:v>70.899768757017355</c:v>
                </c:pt>
                <c:pt idx="1">
                  <c:v>72.820231242982643</c:v>
                </c:pt>
              </c:numCache>
            </c:numRef>
          </c:xVal>
          <c:yVal>
            <c:numRef>
              <c:f>Sheet4!$C$174:$D$174</c:f>
              <c:numCache>
                <c:formatCode>General</c:formatCode>
                <c:ptCount val="2"/>
              </c:numCache>
            </c:numRef>
          </c:yVal>
          <c:smooth val="0"/>
        </c:ser>
        <c:ser>
          <c:idx val="173"/>
          <c:order val="92"/>
          <c:spPr>
            <a:ln w="28575">
              <a:noFill/>
            </a:ln>
          </c:spPr>
          <c:marker>
            <c:symbol val="triangle"/>
            <c:size val="5"/>
            <c:spPr>
              <a:solidFill>
                <a:srgbClr val="00CCFF"/>
              </a:solidFill>
              <a:ln>
                <a:solidFill>
                  <a:srgbClr val="00CCFF"/>
                </a:solidFill>
                <a:prstDash val="solid"/>
              </a:ln>
            </c:spPr>
          </c:marker>
          <c:xVal>
            <c:numRef>
              <c:f>Sheet4!$C$1:$D$1</c:f>
              <c:numCache>
                <c:formatCode>General</c:formatCode>
                <c:ptCount val="2"/>
                <c:pt idx="0">
                  <c:v>70.899768757017355</c:v>
                </c:pt>
                <c:pt idx="1">
                  <c:v>72.820231242982643</c:v>
                </c:pt>
              </c:numCache>
            </c:numRef>
          </c:xVal>
          <c:yVal>
            <c:numRef>
              <c:f>Sheet4!$C$175:$D$175</c:f>
              <c:numCache>
                <c:formatCode>General</c:formatCode>
                <c:ptCount val="2"/>
              </c:numCache>
            </c:numRef>
          </c:yVal>
          <c:smooth val="0"/>
        </c:ser>
        <c:ser>
          <c:idx val="174"/>
          <c:order val="93"/>
          <c:spPr>
            <a:ln w="28575">
              <a:noFill/>
            </a:ln>
          </c:spPr>
          <c:marker>
            <c:symbol val="x"/>
            <c:size val="5"/>
            <c:spPr>
              <a:noFill/>
              <a:ln>
                <a:solidFill>
                  <a:srgbClr val="CCFFFF"/>
                </a:solidFill>
                <a:prstDash val="solid"/>
              </a:ln>
            </c:spPr>
          </c:marker>
          <c:xVal>
            <c:numRef>
              <c:f>Sheet4!$C$1:$D$1</c:f>
              <c:numCache>
                <c:formatCode>General</c:formatCode>
                <c:ptCount val="2"/>
                <c:pt idx="0">
                  <c:v>70.899768757017355</c:v>
                </c:pt>
                <c:pt idx="1">
                  <c:v>72.820231242982643</c:v>
                </c:pt>
              </c:numCache>
            </c:numRef>
          </c:xVal>
          <c:yVal>
            <c:numRef>
              <c:f>Sheet4!$C$176:$D$176</c:f>
              <c:numCache>
                <c:formatCode>General</c:formatCode>
                <c:ptCount val="2"/>
              </c:numCache>
            </c:numRef>
          </c:yVal>
          <c:smooth val="0"/>
        </c:ser>
        <c:ser>
          <c:idx val="175"/>
          <c:order val="94"/>
          <c:spPr>
            <a:ln w="28575">
              <a:noFill/>
            </a:ln>
          </c:spPr>
          <c:marker>
            <c:symbol val="star"/>
            <c:size val="5"/>
            <c:spPr>
              <a:noFill/>
              <a:ln>
                <a:solidFill>
                  <a:srgbClr val="CCFFCC"/>
                </a:solidFill>
                <a:prstDash val="solid"/>
              </a:ln>
            </c:spPr>
          </c:marker>
          <c:xVal>
            <c:numRef>
              <c:f>Sheet4!$C$1:$D$1</c:f>
              <c:numCache>
                <c:formatCode>General</c:formatCode>
                <c:ptCount val="2"/>
                <c:pt idx="0">
                  <c:v>70.899768757017355</c:v>
                </c:pt>
                <c:pt idx="1">
                  <c:v>72.820231242982643</c:v>
                </c:pt>
              </c:numCache>
            </c:numRef>
          </c:xVal>
          <c:yVal>
            <c:numRef>
              <c:f>Sheet4!$C$177:$D$177</c:f>
              <c:numCache>
                <c:formatCode>General</c:formatCode>
                <c:ptCount val="2"/>
              </c:numCache>
            </c:numRef>
          </c:yVal>
          <c:smooth val="0"/>
        </c:ser>
        <c:ser>
          <c:idx val="176"/>
          <c:order val="95"/>
          <c:spPr>
            <a:ln w="28575">
              <a:noFill/>
            </a:ln>
          </c:spPr>
          <c:marker>
            <c:symbol val="circle"/>
            <c:size val="5"/>
            <c:spPr>
              <a:solidFill>
                <a:srgbClr val="FFFF99"/>
              </a:solidFill>
              <a:ln>
                <a:solidFill>
                  <a:srgbClr val="FFFF99"/>
                </a:solidFill>
                <a:prstDash val="solid"/>
              </a:ln>
            </c:spPr>
          </c:marker>
          <c:xVal>
            <c:numRef>
              <c:f>Sheet4!$C$1:$D$1</c:f>
              <c:numCache>
                <c:formatCode>General</c:formatCode>
                <c:ptCount val="2"/>
                <c:pt idx="0">
                  <c:v>70.899768757017355</c:v>
                </c:pt>
                <c:pt idx="1">
                  <c:v>72.820231242982643</c:v>
                </c:pt>
              </c:numCache>
            </c:numRef>
          </c:xVal>
          <c:yVal>
            <c:numRef>
              <c:f>Sheet4!$C$178:$D$178</c:f>
              <c:numCache>
                <c:formatCode>General</c:formatCode>
                <c:ptCount val="2"/>
              </c:numCache>
            </c:numRef>
          </c:yVal>
          <c:smooth val="0"/>
        </c:ser>
        <c:ser>
          <c:idx val="177"/>
          <c:order val="96"/>
          <c:spPr>
            <a:ln w="28575">
              <a:noFill/>
            </a:ln>
          </c:spPr>
          <c:marker>
            <c:symbol val="plus"/>
            <c:size val="5"/>
            <c:spPr>
              <a:noFill/>
              <a:ln>
                <a:solidFill>
                  <a:srgbClr val="99CCFF"/>
                </a:solidFill>
                <a:prstDash val="solid"/>
              </a:ln>
            </c:spPr>
          </c:marker>
          <c:xVal>
            <c:numRef>
              <c:f>Sheet4!$C$1:$D$1</c:f>
              <c:numCache>
                <c:formatCode>General</c:formatCode>
                <c:ptCount val="2"/>
                <c:pt idx="0">
                  <c:v>70.899768757017355</c:v>
                </c:pt>
                <c:pt idx="1">
                  <c:v>72.820231242982643</c:v>
                </c:pt>
              </c:numCache>
            </c:numRef>
          </c:xVal>
          <c:yVal>
            <c:numRef>
              <c:f>Sheet4!$C$179:$D$179</c:f>
              <c:numCache>
                <c:formatCode>General</c:formatCode>
                <c:ptCount val="2"/>
              </c:numCache>
            </c:numRef>
          </c:yVal>
          <c:smooth val="0"/>
        </c:ser>
        <c:ser>
          <c:idx val="178"/>
          <c:order val="97"/>
          <c:spPr>
            <a:ln w="28575">
              <a:noFill/>
            </a:ln>
          </c:spPr>
          <c:marker>
            <c:symbol val="dot"/>
            <c:size val="5"/>
            <c:spPr>
              <a:noFill/>
              <a:ln>
                <a:solidFill>
                  <a:srgbClr val="FF99CC"/>
                </a:solidFill>
                <a:prstDash val="solid"/>
              </a:ln>
            </c:spPr>
          </c:marker>
          <c:xVal>
            <c:numRef>
              <c:f>Sheet4!$C$1:$D$1</c:f>
              <c:numCache>
                <c:formatCode>General</c:formatCode>
                <c:ptCount val="2"/>
                <c:pt idx="0">
                  <c:v>70.899768757017355</c:v>
                </c:pt>
                <c:pt idx="1">
                  <c:v>72.820231242982643</c:v>
                </c:pt>
              </c:numCache>
            </c:numRef>
          </c:xVal>
          <c:yVal>
            <c:numRef>
              <c:f>Sheet4!$C$180:$D$180</c:f>
              <c:numCache>
                <c:formatCode>General</c:formatCode>
                <c:ptCount val="2"/>
              </c:numCache>
            </c:numRef>
          </c:yVal>
          <c:smooth val="0"/>
        </c:ser>
        <c:ser>
          <c:idx val="179"/>
          <c:order val="98"/>
          <c:spPr>
            <a:ln w="28575">
              <a:noFill/>
            </a:ln>
          </c:spPr>
          <c:marker>
            <c:symbol val="dash"/>
            <c:size val="5"/>
            <c:spPr>
              <a:noFill/>
              <a:ln>
                <a:solidFill>
                  <a:srgbClr val="CC99FF"/>
                </a:solidFill>
                <a:prstDash val="solid"/>
              </a:ln>
            </c:spPr>
          </c:marker>
          <c:xVal>
            <c:numRef>
              <c:f>Sheet4!$C$1:$D$1</c:f>
              <c:numCache>
                <c:formatCode>General</c:formatCode>
                <c:ptCount val="2"/>
                <c:pt idx="0">
                  <c:v>70.899768757017355</c:v>
                </c:pt>
                <c:pt idx="1">
                  <c:v>72.820231242982643</c:v>
                </c:pt>
              </c:numCache>
            </c:numRef>
          </c:xVal>
          <c:yVal>
            <c:numRef>
              <c:f>Sheet4!$C$181:$D$181</c:f>
              <c:numCache>
                <c:formatCode>General</c:formatCode>
                <c:ptCount val="2"/>
              </c:numCache>
            </c:numRef>
          </c:yVal>
          <c:smooth val="0"/>
        </c:ser>
        <c:ser>
          <c:idx val="180"/>
          <c:order val="99"/>
          <c:spPr>
            <a:ln w="28575">
              <a:noFill/>
            </a:ln>
          </c:spPr>
          <c:marker>
            <c:symbol val="diamond"/>
            <c:size val="5"/>
            <c:spPr>
              <a:solidFill>
                <a:srgbClr val="FFCC99"/>
              </a:solidFill>
              <a:ln>
                <a:solidFill>
                  <a:srgbClr val="FFCC99"/>
                </a:solidFill>
                <a:prstDash val="solid"/>
              </a:ln>
            </c:spPr>
          </c:marker>
          <c:xVal>
            <c:numRef>
              <c:f>Sheet4!$C$1:$D$1</c:f>
              <c:numCache>
                <c:formatCode>General</c:formatCode>
                <c:ptCount val="2"/>
                <c:pt idx="0">
                  <c:v>70.899768757017355</c:v>
                </c:pt>
                <c:pt idx="1">
                  <c:v>72.820231242982643</c:v>
                </c:pt>
              </c:numCache>
            </c:numRef>
          </c:xVal>
          <c:yVal>
            <c:numRef>
              <c:f>Sheet4!$C$182:$D$182</c:f>
              <c:numCache>
                <c:formatCode>General</c:formatCode>
                <c:ptCount val="2"/>
              </c:numCache>
            </c:numRef>
          </c:yVal>
          <c:smooth val="0"/>
        </c:ser>
        <c:ser>
          <c:idx val="181"/>
          <c:order val="100"/>
          <c:spPr>
            <a:ln w="28575">
              <a:noFill/>
            </a:ln>
          </c:spPr>
          <c:marker>
            <c:symbol val="square"/>
            <c:size val="5"/>
            <c:spPr>
              <a:solidFill>
                <a:srgbClr val="3366FF"/>
              </a:solidFill>
              <a:ln>
                <a:solidFill>
                  <a:srgbClr val="3366FF"/>
                </a:solidFill>
                <a:prstDash val="solid"/>
              </a:ln>
            </c:spPr>
          </c:marker>
          <c:xVal>
            <c:numRef>
              <c:f>Sheet4!$C$1:$D$1</c:f>
              <c:numCache>
                <c:formatCode>General</c:formatCode>
                <c:ptCount val="2"/>
                <c:pt idx="0">
                  <c:v>70.899768757017355</c:v>
                </c:pt>
                <c:pt idx="1">
                  <c:v>72.820231242982643</c:v>
                </c:pt>
              </c:numCache>
            </c:numRef>
          </c:xVal>
          <c:yVal>
            <c:numRef>
              <c:f>Sheet4!$C$183:$D$183</c:f>
              <c:numCache>
                <c:formatCode>General</c:formatCode>
                <c:ptCount val="2"/>
              </c:numCache>
            </c:numRef>
          </c:yVal>
          <c:smooth val="0"/>
        </c:ser>
        <c:ser>
          <c:idx val="182"/>
          <c:order val="101"/>
          <c:spPr>
            <a:ln w="28575">
              <a:noFill/>
            </a:ln>
          </c:spPr>
          <c:marker>
            <c:symbol val="triangle"/>
            <c:size val="5"/>
            <c:spPr>
              <a:solidFill>
                <a:srgbClr val="33CCCC"/>
              </a:solidFill>
              <a:ln>
                <a:solidFill>
                  <a:srgbClr val="33CCCC"/>
                </a:solidFill>
                <a:prstDash val="solid"/>
              </a:ln>
            </c:spPr>
          </c:marker>
          <c:xVal>
            <c:numRef>
              <c:f>Sheet4!$C$1:$D$1</c:f>
              <c:numCache>
                <c:formatCode>General</c:formatCode>
                <c:ptCount val="2"/>
                <c:pt idx="0">
                  <c:v>70.899768757017355</c:v>
                </c:pt>
                <c:pt idx="1">
                  <c:v>72.820231242982643</c:v>
                </c:pt>
              </c:numCache>
            </c:numRef>
          </c:xVal>
          <c:yVal>
            <c:numRef>
              <c:f>Sheet4!$C$184:$D$184</c:f>
              <c:numCache>
                <c:formatCode>General</c:formatCode>
                <c:ptCount val="2"/>
              </c:numCache>
            </c:numRef>
          </c:yVal>
          <c:smooth val="0"/>
        </c:ser>
        <c:ser>
          <c:idx val="183"/>
          <c:order val="102"/>
          <c:spPr>
            <a:ln w="28575">
              <a:noFill/>
            </a:ln>
          </c:spPr>
          <c:marker>
            <c:symbol val="x"/>
            <c:size val="5"/>
            <c:spPr>
              <a:noFill/>
              <a:ln>
                <a:solidFill>
                  <a:srgbClr val="99CC00"/>
                </a:solidFill>
                <a:prstDash val="solid"/>
              </a:ln>
            </c:spPr>
          </c:marker>
          <c:xVal>
            <c:numRef>
              <c:f>Sheet4!$C$1:$D$1</c:f>
              <c:numCache>
                <c:formatCode>General</c:formatCode>
                <c:ptCount val="2"/>
                <c:pt idx="0">
                  <c:v>70.899768757017355</c:v>
                </c:pt>
                <c:pt idx="1">
                  <c:v>72.820231242982643</c:v>
                </c:pt>
              </c:numCache>
            </c:numRef>
          </c:xVal>
          <c:yVal>
            <c:numRef>
              <c:f>Sheet4!$C$185:$D$185</c:f>
              <c:numCache>
                <c:formatCode>General</c:formatCode>
                <c:ptCount val="2"/>
              </c:numCache>
            </c:numRef>
          </c:yVal>
          <c:smooth val="0"/>
        </c:ser>
        <c:ser>
          <c:idx val="184"/>
          <c:order val="103"/>
          <c:spPr>
            <a:ln w="28575">
              <a:noFill/>
            </a:ln>
          </c:spPr>
          <c:marker>
            <c:symbol val="star"/>
            <c:size val="5"/>
            <c:spPr>
              <a:noFill/>
              <a:ln>
                <a:solidFill>
                  <a:srgbClr val="FFCC00"/>
                </a:solidFill>
                <a:prstDash val="solid"/>
              </a:ln>
            </c:spPr>
          </c:marker>
          <c:xVal>
            <c:numRef>
              <c:f>Sheet4!$C$1:$D$1</c:f>
              <c:numCache>
                <c:formatCode>General</c:formatCode>
                <c:ptCount val="2"/>
                <c:pt idx="0">
                  <c:v>70.899768757017355</c:v>
                </c:pt>
                <c:pt idx="1">
                  <c:v>72.820231242982643</c:v>
                </c:pt>
              </c:numCache>
            </c:numRef>
          </c:xVal>
          <c:yVal>
            <c:numRef>
              <c:f>Sheet4!$C$186:$D$186</c:f>
              <c:numCache>
                <c:formatCode>General</c:formatCode>
                <c:ptCount val="2"/>
              </c:numCache>
            </c:numRef>
          </c:yVal>
          <c:smooth val="0"/>
        </c:ser>
        <c:ser>
          <c:idx val="185"/>
          <c:order val="104"/>
          <c:spPr>
            <a:ln w="28575">
              <a:noFill/>
            </a:ln>
          </c:spPr>
          <c:marker>
            <c:symbol val="circle"/>
            <c:size val="5"/>
            <c:spPr>
              <a:solidFill>
                <a:srgbClr val="FF9900"/>
              </a:solidFill>
              <a:ln>
                <a:solidFill>
                  <a:srgbClr val="FF9900"/>
                </a:solidFill>
                <a:prstDash val="solid"/>
              </a:ln>
            </c:spPr>
          </c:marker>
          <c:xVal>
            <c:numRef>
              <c:f>Sheet4!$C$1:$D$1</c:f>
              <c:numCache>
                <c:formatCode>General</c:formatCode>
                <c:ptCount val="2"/>
                <c:pt idx="0">
                  <c:v>70.899768757017355</c:v>
                </c:pt>
                <c:pt idx="1">
                  <c:v>72.820231242982643</c:v>
                </c:pt>
              </c:numCache>
            </c:numRef>
          </c:xVal>
          <c:yVal>
            <c:numRef>
              <c:f>Sheet4!$C$187:$D$187</c:f>
              <c:numCache>
                <c:formatCode>General</c:formatCode>
                <c:ptCount val="2"/>
              </c:numCache>
            </c:numRef>
          </c:yVal>
          <c:smooth val="0"/>
        </c:ser>
        <c:ser>
          <c:idx val="186"/>
          <c:order val="105"/>
          <c:spPr>
            <a:ln w="28575">
              <a:noFill/>
            </a:ln>
          </c:spPr>
          <c:marker>
            <c:symbol val="plus"/>
            <c:size val="5"/>
            <c:spPr>
              <a:noFill/>
              <a:ln>
                <a:solidFill>
                  <a:srgbClr val="FF6600"/>
                </a:solidFill>
                <a:prstDash val="solid"/>
              </a:ln>
            </c:spPr>
          </c:marker>
          <c:xVal>
            <c:numRef>
              <c:f>Sheet4!$C$1:$D$1</c:f>
              <c:numCache>
                <c:formatCode>General</c:formatCode>
                <c:ptCount val="2"/>
                <c:pt idx="0">
                  <c:v>70.899768757017355</c:v>
                </c:pt>
                <c:pt idx="1">
                  <c:v>72.820231242982643</c:v>
                </c:pt>
              </c:numCache>
            </c:numRef>
          </c:xVal>
          <c:yVal>
            <c:numRef>
              <c:f>Sheet4!$C$188:$D$188</c:f>
              <c:numCache>
                <c:formatCode>General</c:formatCode>
                <c:ptCount val="2"/>
              </c:numCache>
            </c:numRef>
          </c:yVal>
          <c:smooth val="0"/>
        </c:ser>
        <c:ser>
          <c:idx val="187"/>
          <c:order val="106"/>
          <c:spPr>
            <a:ln w="28575">
              <a:noFill/>
            </a:ln>
          </c:spPr>
          <c:marker>
            <c:symbol val="dot"/>
            <c:size val="5"/>
            <c:spPr>
              <a:noFill/>
              <a:ln>
                <a:solidFill>
                  <a:srgbClr val="666699"/>
                </a:solidFill>
                <a:prstDash val="solid"/>
              </a:ln>
            </c:spPr>
          </c:marker>
          <c:xVal>
            <c:numRef>
              <c:f>Sheet4!$C$1:$D$1</c:f>
              <c:numCache>
                <c:formatCode>General</c:formatCode>
                <c:ptCount val="2"/>
                <c:pt idx="0">
                  <c:v>70.899768757017355</c:v>
                </c:pt>
                <c:pt idx="1">
                  <c:v>72.820231242982643</c:v>
                </c:pt>
              </c:numCache>
            </c:numRef>
          </c:xVal>
          <c:yVal>
            <c:numRef>
              <c:f>Sheet4!$C$189:$D$189</c:f>
              <c:numCache>
                <c:formatCode>General</c:formatCode>
                <c:ptCount val="2"/>
              </c:numCache>
            </c:numRef>
          </c:yVal>
          <c:smooth val="0"/>
        </c:ser>
        <c:ser>
          <c:idx val="188"/>
          <c:order val="107"/>
          <c:spPr>
            <a:ln w="28575">
              <a:noFill/>
            </a:ln>
          </c:spPr>
          <c:marker>
            <c:symbol val="dash"/>
            <c:size val="5"/>
            <c:spPr>
              <a:noFill/>
              <a:ln>
                <a:solidFill>
                  <a:srgbClr val="969696"/>
                </a:solidFill>
                <a:prstDash val="solid"/>
              </a:ln>
            </c:spPr>
          </c:marker>
          <c:xVal>
            <c:numRef>
              <c:f>Sheet4!$C$1:$D$1</c:f>
              <c:numCache>
                <c:formatCode>General</c:formatCode>
                <c:ptCount val="2"/>
                <c:pt idx="0">
                  <c:v>70.899768757017355</c:v>
                </c:pt>
                <c:pt idx="1">
                  <c:v>72.820231242982643</c:v>
                </c:pt>
              </c:numCache>
            </c:numRef>
          </c:xVal>
          <c:yVal>
            <c:numRef>
              <c:f>Sheet4!$C$190:$D$190</c:f>
              <c:numCache>
                <c:formatCode>General</c:formatCode>
                <c:ptCount val="2"/>
              </c:numCache>
            </c:numRef>
          </c:yVal>
          <c:smooth val="0"/>
        </c:ser>
        <c:ser>
          <c:idx val="189"/>
          <c:order val="108"/>
          <c:spPr>
            <a:ln w="28575">
              <a:noFill/>
            </a:ln>
          </c:spPr>
          <c:marker>
            <c:symbol val="diamond"/>
            <c:size val="5"/>
            <c:spPr>
              <a:solidFill>
                <a:srgbClr val="003366"/>
              </a:solidFill>
              <a:ln>
                <a:solidFill>
                  <a:srgbClr val="003366"/>
                </a:solidFill>
                <a:prstDash val="solid"/>
              </a:ln>
            </c:spPr>
          </c:marker>
          <c:xVal>
            <c:numRef>
              <c:f>Sheet4!$C$1:$D$1</c:f>
              <c:numCache>
                <c:formatCode>General</c:formatCode>
                <c:ptCount val="2"/>
                <c:pt idx="0">
                  <c:v>70.899768757017355</c:v>
                </c:pt>
                <c:pt idx="1">
                  <c:v>72.820231242982643</c:v>
                </c:pt>
              </c:numCache>
            </c:numRef>
          </c:xVal>
          <c:yVal>
            <c:numRef>
              <c:f>Sheet4!$C$191:$D$191</c:f>
              <c:numCache>
                <c:formatCode>General</c:formatCode>
                <c:ptCount val="2"/>
              </c:numCache>
            </c:numRef>
          </c:yVal>
          <c:smooth val="0"/>
        </c:ser>
        <c:ser>
          <c:idx val="190"/>
          <c:order val="109"/>
          <c:spPr>
            <a:ln w="28575">
              <a:noFill/>
            </a:ln>
          </c:spPr>
          <c:marker>
            <c:symbol val="square"/>
            <c:size val="5"/>
            <c:spPr>
              <a:solidFill>
                <a:srgbClr val="339966"/>
              </a:solidFill>
              <a:ln>
                <a:solidFill>
                  <a:srgbClr val="339966"/>
                </a:solidFill>
                <a:prstDash val="solid"/>
              </a:ln>
            </c:spPr>
          </c:marker>
          <c:xVal>
            <c:numRef>
              <c:f>Sheet4!$C$1:$D$1</c:f>
              <c:numCache>
                <c:formatCode>General</c:formatCode>
                <c:ptCount val="2"/>
                <c:pt idx="0">
                  <c:v>70.899768757017355</c:v>
                </c:pt>
                <c:pt idx="1">
                  <c:v>72.820231242982643</c:v>
                </c:pt>
              </c:numCache>
            </c:numRef>
          </c:xVal>
          <c:yVal>
            <c:numRef>
              <c:f>Sheet4!$C$192:$D$192</c:f>
              <c:numCache>
                <c:formatCode>General</c:formatCode>
                <c:ptCount val="2"/>
              </c:numCache>
            </c:numRef>
          </c:yVal>
          <c:smooth val="0"/>
        </c:ser>
        <c:ser>
          <c:idx val="191"/>
          <c:order val="110"/>
          <c:spPr>
            <a:ln w="28575">
              <a:noFill/>
            </a:ln>
          </c:spPr>
          <c:marker>
            <c:symbol val="triangle"/>
            <c:size val="5"/>
            <c:spPr>
              <a:solidFill>
                <a:srgbClr val="003300"/>
              </a:solidFill>
              <a:ln>
                <a:solidFill>
                  <a:srgbClr val="003300"/>
                </a:solidFill>
                <a:prstDash val="solid"/>
              </a:ln>
            </c:spPr>
          </c:marker>
          <c:xVal>
            <c:numRef>
              <c:f>Sheet4!$C$1:$D$1</c:f>
              <c:numCache>
                <c:formatCode>General</c:formatCode>
                <c:ptCount val="2"/>
                <c:pt idx="0">
                  <c:v>70.899768757017355</c:v>
                </c:pt>
                <c:pt idx="1">
                  <c:v>72.820231242982643</c:v>
                </c:pt>
              </c:numCache>
            </c:numRef>
          </c:xVal>
          <c:yVal>
            <c:numRef>
              <c:f>Sheet4!$C$193:$D$193</c:f>
              <c:numCache>
                <c:formatCode>General</c:formatCode>
                <c:ptCount val="2"/>
              </c:numCache>
            </c:numRef>
          </c:yVal>
          <c:smooth val="0"/>
        </c:ser>
        <c:ser>
          <c:idx val="192"/>
          <c:order val="111"/>
          <c:spPr>
            <a:ln w="28575">
              <a:noFill/>
            </a:ln>
          </c:spPr>
          <c:marker>
            <c:symbol val="x"/>
            <c:size val="5"/>
            <c:spPr>
              <a:noFill/>
              <a:ln>
                <a:solidFill>
                  <a:srgbClr val="333300"/>
                </a:solidFill>
                <a:prstDash val="solid"/>
              </a:ln>
            </c:spPr>
          </c:marker>
          <c:xVal>
            <c:numRef>
              <c:f>Sheet4!$C$1:$D$1</c:f>
              <c:numCache>
                <c:formatCode>General</c:formatCode>
                <c:ptCount val="2"/>
                <c:pt idx="0">
                  <c:v>70.899768757017355</c:v>
                </c:pt>
                <c:pt idx="1">
                  <c:v>72.820231242982643</c:v>
                </c:pt>
              </c:numCache>
            </c:numRef>
          </c:xVal>
          <c:yVal>
            <c:numRef>
              <c:f>Sheet4!$C$194:$D$194</c:f>
              <c:numCache>
                <c:formatCode>General</c:formatCode>
                <c:ptCount val="2"/>
              </c:numCache>
            </c:numRef>
          </c:yVal>
          <c:smooth val="0"/>
        </c:ser>
        <c:ser>
          <c:idx val="193"/>
          <c:order val="112"/>
          <c:spPr>
            <a:ln w="28575">
              <a:noFill/>
            </a:ln>
          </c:spPr>
          <c:marker>
            <c:symbol val="star"/>
            <c:size val="5"/>
            <c:spPr>
              <a:noFill/>
              <a:ln>
                <a:solidFill>
                  <a:srgbClr val="993300"/>
                </a:solidFill>
                <a:prstDash val="solid"/>
              </a:ln>
            </c:spPr>
          </c:marker>
          <c:xVal>
            <c:numRef>
              <c:f>Sheet4!$C$1:$D$1</c:f>
              <c:numCache>
                <c:formatCode>General</c:formatCode>
                <c:ptCount val="2"/>
                <c:pt idx="0">
                  <c:v>70.899768757017355</c:v>
                </c:pt>
                <c:pt idx="1">
                  <c:v>72.820231242982643</c:v>
                </c:pt>
              </c:numCache>
            </c:numRef>
          </c:xVal>
          <c:yVal>
            <c:numRef>
              <c:f>Sheet4!$C$195:$D$195</c:f>
              <c:numCache>
                <c:formatCode>General</c:formatCode>
                <c:ptCount val="2"/>
              </c:numCache>
            </c:numRef>
          </c:yVal>
          <c:smooth val="0"/>
        </c:ser>
        <c:ser>
          <c:idx val="194"/>
          <c:order val="113"/>
          <c:spPr>
            <a:ln w="28575">
              <a:noFill/>
            </a:ln>
          </c:spPr>
          <c:marker>
            <c:symbol val="circle"/>
            <c:size val="5"/>
            <c:spPr>
              <a:solidFill>
                <a:srgbClr val="993366"/>
              </a:solidFill>
              <a:ln>
                <a:solidFill>
                  <a:srgbClr val="993366"/>
                </a:solidFill>
                <a:prstDash val="solid"/>
              </a:ln>
            </c:spPr>
          </c:marker>
          <c:xVal>
            <c:numRef>
              <c:f>Sheet4!$C$1:$D$1</c:f>
              <c:numCache>
                <c:formatCode>General</c:formatCode>
                <c:ptCount val="2"/>
                <c:pt idx="0">
                  <c:v>70.899768757017355</c:v>
                </c:pt>
                <c:pt idx="1">
                  <c:v>72.820231242982643</c:v>
                </c:pt>
              </c:numCache>
            </c:numRef>
          </c:xVal>
          <c:yVal>
            <c:numRef>
              <c:f>Sheet4!$C$196:$D$196</c:f>
              <c:numCache>
                <c:formatCode>General</c:formatCode>
                <c:ptCount val="2"/>
              </c:numCache>
            </c:numRef>
          </c:yVal>
          <c:smooth val="0"/>
        </c:ser>
        <c:ser>
          <c:idx val="195"/>
          <c:order val="114"/>
          <c:spPr>
            <a:ln w="28575">
              <a:noFill/>
            </a:ln>
          </c:spPr>
          <c:marker>
            <c:symbol val="plus"/>
            <c:size val="5"/>
            <c:spPr>
              <a:noFill/>
              <a:ln>
                <a:solidFill>
                  <a:srgbClr val="333399"/>
                </a:solidFill>
                <a:prstDash val="solid"/>
              </a:ln>
            </c:spPr>
          </c:marker>
          <c:xVal>
            <c:numRef>
              <c:f>Sheet4!$C$1:$D$1</c:f>
              <c:numCache>
                <c:formatCode>General</c:formatCode>
                <c:ptCount val="2"/>
                <c:pt idx="0">
                  <c:v>70.899768757017355</c:v>
                </c:pt>
                <c:pt idx="1">
                  <c:v>72.820231242982643</c:v>
                </c:pt>
              </c:numCache>
            </c:numRef>
          </c:xVal>
          <c:yVal>
            <c:numRef>
              <c:f>Sheet4!$C$197:$D$197</c:f>
              <c:numCache>
                <c:formatCode>General</c:formatCode>
                <c:ptCount val="2"/>
              </c:numCache>
            </c:numRef>
          </c:yVal>
          <c:smooth val="0"/>
        </c:ser>
        <c:ser>
          <c:idx val="196"/>
          <c:order val="115"/>
          <c:spPr>
            <a:ln w="28575">
              <a:noFill/>
            </a:ln>
          </c:spPr>
          <c:marker>
            <c:symbol val="dot"/>
            <c:size val="5"/>
            <c:spPr>
              <a:noFill/>
              <a:ln>
                <a:solidFill>
                  <a:srgbClr val="000000"/>
                </a:solidFill>
                <a:prstDash val="solid"/>
              </a:ln>
            </c:spPr>
          </c:marker>
          <c:xVal>
            <c:numRef>
              <c:f>Sheet4!$C$1:$D$1</c:f>
              <c:numCache>
                <c:formatCode>General</c:formatCode>
                <c:ptCount val="2"/>
                <c:pt idx="0">
                  <c:v>70.899768757017355</c:v>
                </c:pt>
                <c:pt idx="1">
                  <c:v>72.820231242982643</c:v>
                </c:pt>
              </c:numCache>
            </c:numRef>
          </c:xVal>
          <c:yVal>
            <c:numRef>
              <c:f>Sheet4!$C$198:$D$198</c:f>
              <c:numCache>
                <c:formatCode>General</c:formatCode>
                <c:ptCount val="2"/>
              </c:numCache>
            </c:numRef>
          </c:yVal>
          <c:smooth val="0"/>
        </c:ser>
        <c:ser>
          <c:idx val="197"/>
          <c:order val="116"/>
          <c:spPr>
            <a:ln w="28575">
              <a:noFill/>
            </a:ln>
          </c:spPr>
          <c:marker>
            <c:symbol val="dash"/>
            <c:size val="5"/>
            <c:spPr>
              <a:noFill/>
              <a:ln>
                <a:solidFill>
                  <a:srgbClr val="FFFFFF"/>
                </a:solidFill>
                <a:prstDash val="solid"/>
              </a:ln>
            </c:spPr>
          </c:marker>
          <c:xVal>
            <c:numRef>
              <c:f>Sheet4!$C$1:$D$1</c:f>
              <c:numCache>
                <c:formatCode>General</c:formatCode>
                <c:ptCount val="2"/>
                <c:pt idx="0">
                  <c:v>70.899768757017355</c:v>
                </c:pt>
                <c:pt idx="1">
                  <c:v>72.820231242982643</c:v>
                </c:pt>
              </c:numCache>
            </c:numRef>
          </c:xVal>
          <c:yVal>
            <c:numRef>
              <c:f>Sheet4!$C$199:$D$199</c:f>
              <c:numCache>
                <c:formatCode>General</c:formatCode>
                <c:ptCount val="2"/>
              </c:numCache>
            </c:numRef>
          </c:yVal>
          <c:smooth val="0"/>
        </c:ser>
        <c:ser>
          <c:idx val="198"/>
          <c:order val="117"/>
          <c:spPr>
            <a:ln w="28575">
              <a:noFill/>
            </a:ln>
          </c:spPr>
          <c:marker>
            <c:symbol val="diamond"/>
            <c:size val="5"/>
            <c:spPr>
              <a:solidFill>
                <a:srgbClr val="FF0000"/>
              </a:solidFill>
              <a:ln>
                <a:solidFill>
                  <a:srgbClr val="FF0000"/>
                </a:solidFill>
                <a:prstDash val="solid"/>
              </a:ln>
            </c:spPr>
          </c:marker>
          <c:xVal>
            <c:numRef>
              <c:f>Sheet4!$C$1:$D$1</c:f>
              <c:numCache>
                <c:formatCode>General</c:formatCode>
                <c:ptCount val="2"/>
                <c:pt idx="0">
                  <c:v>70.899768757017355</c:v>
                </c:pt>
                <c:pt idx="1">
                  <c:v>72.820231242982643</c:v>
                </c:pt>
              </c:numCache>
            </c:numRef>
          </c:xVal>
          <c:yVal>
            <c:numRef>
              <c:f>Sheet4!$C$200:$D$200</c:f>
              <c:numCache>
                <c:formatCode>General</c:formatCode>
                <c:ptCount val="2"/>
              </c:numCache>
            </c:numRef>
          </c:yVal>
          <c:smooth val="0"/>
        </c:ser>
        <c:ser>
          <c:idx val="200"/>
          <c:order val="118"/>
          <c:spPr>
            <a:ln w="25400">
              <a:solidFill>
                <a:srgbClr val="FF0000"/>
              </a:solidFill>
              <a:prstDash val="solid"/>
            </a:ln>
          </c:spPr>
          <c:marker>
            <c:symbol val="none"/>
          </c:marker>
          <c:xVal>
            <c:numRef>
              <c:f>Sheet4!$C$201:$D$201</c:f>
              <c:numCache>
                <c:formatCode>0.00</c:formatCode>
                <c:ptCount val="2"/>
                <c:pt idx="0">
                  <c:v>71.19</c:v>
                </c:pt>
                <c:pt idx="1">
                  <c:v>71.19</c:v>
                </c:pt>
              </c:numCache>
            </c:numRef>
          </c:xVal>
          <c:yVal>
            <c:numRef>
              <c:f>Sheet4!$C$202:$D$202</c:f>
              <c:numCache>
                <c:formatCode>General</c:formatCode>
                <c:ptCount val="2"/>
                <c:pt idx="0" formatCode="0.00">
                  <c:v>0</c:v>
                </c:pt>
                <c:pt idx="1">
                  <c:v>80</c:v>
                </c:pt>
              </c:numCache>
            </c:numRef>
          </c:yVal>
          <c:smooth val="0"/>
        </c:ser>
        <c:ser>
          <c:idx val="201"/>
          <c:order val="119"/>
          <c:spPr>
            <a:ln w="28575">
              <a:noFill/>
            </a:ln>
          </c:spPr>
          <c:marker>
            <c:symbol val="x"/>
            <c:size val="5"/>
            <c:spPr>
              <a:noFill/>
              <a:ln>
                <a:solidFill>
                  <a:srgbClr val="FFFF00"/>
                </a:solidFill>
                <a:prstDash val="solid"/>
              </a:ln>
            </c:spPr>
          </c:marker>
          <c:yVal>
            <c:numLit>
              <c:formatCode>General</c:formatCode>
              <c:ptCount val="1"/>
              <c:pt idx="0">
                <c:v>1</c:v>
              </c:pt>
            </c:numLit>
          </c:yVal>
          <c:smooth val="0"/>
        </c:ser>
        <c:ser>
          <c:idx val="9"/>
          <c:order val="120"/>
          <c:spPr>
            <a:ln w="28575">
              <a:noFill/>
            </a:ln>
          </c:spPr>
          <c:marker>
            <c:symbol val="diamond"/>
            <c:size val="5"/>
            <c:spPr>
              <a:solidFill>
                <a:srgbClr val="CCFFFF"/>
              </a:solidFill>
              <a:ln>
                <a:solidFill>
                  <a:srgbClr val="CCFFFF"/>
                </a:solidFill>
                <a:prstDash val="solid"/>
              </a:ln>
            </c:spPr>
          </c:marker>
          <c:yVal>
            <c:numLit>
              <c:formatCode>General</c:formatCode>
              <c:ptCount val="1"/>
              <c:pt idx="0">
                <c:v>1</c:v>
              </c:pt>
            </c:numLit>
          </c:yVal>
          <c:smooth val="0"/>
        </c:ser>
        <c:dLbls>
          <c:showLegendKey val="0"/>
          <c:showVal val="0"/>
          <c:showCatName val="0"/>
          <c:showSerName val="0"/>
          <c:showPercent val="0"/>
          <c:showBubbleSize val="0"/>
        </c:dLbls>
        <c:axId val="146248064"/>
        <c:axId val="146250368"/>
      </c:scatterChart>
      <c:valAx>
        <c:axId val="146248064"/>
        <c:scaling>
          <c:orientation val="minMax"/>
          <c:min val="65"/>
        </c:scaling>
        <c:delete val="1"/>
        <c:axPos val="b"/>
        <c:title>
          <c:tx>
            <c:rich>
              <a:bodyPr/>
              <a:lstStyle/>
              <a:p>
                <a:pPr>
                  <a:defRPr sz="975" b="1" i="0" u="none" strike="noStrike" baseline="0">
                    <a:solidFill>
                      <a:srgbClr val="FF0000"/>
                    </a:solidFill>
                    <a:latin typeface="Arial"/>
                    <a:ea typeface="Arial"/>
                    <a:cs typeface="Arial"/>
                  </a:defRPr>
                </a:pPr>
                <a:r>
                  <a:rPr lang="en-US"/>
                  <a:t>True Mean</a:t>
                </a:r>
              </a:p>
            </c:rich>
          </c:tx>
          <c:layout>
            <c:manualLayout>
              <c:xMode val="edge"/>
              <c:yMode val="edge"/>
              <c:x val="0.5333336548355847"/>
              <c:y val="0.92222272256007076"/>
            </c:manualLayout>
          </c:layout>
          <c:overlay val="0"/>
          <c:spPr>
            <a:noFill/>
            <a:ln w="25400">
              <a:noFill/>
            </a:ln>
          </c:spPr>
        </c:title>
        <c:numFmt formatCode="General" sourceLinked="1"/>
        <c:majorTickMark val="out"/>
        <c:minorTickMark val="none"/>
        <c:tickLblPos val="nextTo"/>
        <c:crossAx val="146250368"/>
        <c:crosses val="autoZero"/>
        <c:crossBetween val="midCat"/>
      </c:valAx>
      <c:valAx>
        <c:axId val="146250368"/>
        <c:scaling>
          <c:orientation val="minMax"/>
          <c:max val="82"/>
          <c:min val="0"/>
        </c:scaling>
        <c:delete val="1"/>
        <c:axPos val="l"/>
        <c:numFmt formatCode="General" sourceLinked="1"/>
        <c:majorTickMark val="out"/>
        <c:minorTickMark val="none"/>
        <c:tickLblPos val="nextTo"/>
        <c:crossAx val="146248064"/>
        <c:crosses val="autoZero"/>
        <c:crossBetween val="midCat"/>
        <c:majorUnit val="41"/>
        <c:min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2.emf"/><Relationship Id="rId7" Type="http://schemas.openxmlformats.org/officeDocument/2006/relationships/image" Target="../media/image6.emf"/><Relationship Id="rId2" Type="http://schemas.openxmlformats.org/officeDocument/2006/relationships/image" Target="../media/image1.emf"/><Relationship Id="rId1" Type="http://schemas.openxmlformats.org/officeDocument/2006/relationships/image" Target="../media/image9.emf"/><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 Id="rId9"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8</xdr:col>
      <xdr:colOff>129540</xdr:colOff>
      <xdr:row>0</xdr:row>
      <xdr:rowOff>0</xdr:rowOff>
    </xdr:from>
    <xdr:to>
      <xdr:col>13</xdr:col>
      <xdr:colOff>411480</xdr:colOff>
      <xdr:row>8</xdr:row>
      <xdr:rowOff>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373380</xdr:colOff>
      <xdr:row>17</xdr:row>
      <xdr:rowOff>30480</xdr:rowOff>
    </xdr:from>
    <xdr:ext cx="15240" cy="198120"/>
    <xdr:sp macro="" textlink="">
      <xdr:nvSpPr>
        <xdr:cNvPr id="1033" name="Text Box 9"/>
        <xdr:cNvSpPr txBox="1">
          <a:spLocks noChangeArrowheads="1"/>
        </xdr:cNvSpPr>
      </xdr:nvSpPr>
      <xdr:spPr bwMode="auto">
        <a:xfrm>
          <a:off x="3017520" y="3048000"/>
          <a:ext cx="76200" cy="198120"/>
        </a:xfrm>
        <a:prstGeom prst="rect">
          <a:avLst/>
        </a:prstGeom>
        <a:noFill/>
        <a:ln w="9525">
          <a:noFill/>
          <a:miter lim="800000"/>
          <a:headEnd/>
          <a:tailEnd/>
        </a:ln>
      </xdr:spPr>
    </xdr:sp>
    <xdr:clientData/>
  </xdr:oneCellAnchor>
  <xdr:twoCellAnchor>
    <xdr:from>
      <xdr:col>8</xdr:col>
      <xdr:colOff>129540</xdr:colOff>
      <xdr:row>8</xdr:row>
      <xdr:rowOff>38100</xdr:rowOff>
    </xdr:from>
    <xdr:to>
      <xdr:col>13</xdr:col>
      <xdr:colOff>426720</xdr:colOff>
      <xdr:row>27</xdr:row>
      <xdr:rowOff>45720</xdr:rowOff>
    </xdr:to>
    <xdr:graphicFrame macro="">
      <xdr:nvGraphicFramePr>
        <xdr:cNvPr id="104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3</xdr:col>
          <xdr:colOff>76200</xdr:colOff>
          <xdr:row>5</xdr:row>
          <xdr:rowOff>47625</xdr:rowOff>
        </xdr:from>
        <xdr:to>
          <xdr:col>6</xdr:col>
          <xdr:colOff>133350</xdr:colOff>
          <xdr:row>10</xdr:row>
          <xdr:rowOff>38100</xdr:rowOff>
        </xdr:to>
        <xdr:grpSp>
          <xdr:nvGrpSpPr>
            <xdr:cNvPr id="1060" name="Group 36"/>
            <xdr:cNvGrpSpPr>
              <a:grpSpLocks/>
            </xdr:cNvGrpSpPr>
          </xdr:nvGrpSpPr>
          <xdr:grpSpPr bwMode="auto">
            <a:xfrm>
              <a:off x="2333625" y="1085850"/>
              <a:ext cx="1247775" cy="790575"/>
              <a:chOff x="238" y="114"/>
              <a:chExt cx="160" cy="83"/>
            </a:xfrm>
          </xdr:grpSpPr>
          <xdr:sp macro="" textlink="">
            <xdr:nvSpPr>
              <xdr:cNvPr id="1042" name="Normal" hidden="1">
                <a:extLst>
                  <a:ext uri="{63B3BB69-23CF-44E3-9099-C40C66FF867C}">
                    <a14:compatExt spid="_x0000_s1042"/>
                  </a:ext>
                </a:extLst>
              </xdr:cNvPr>
              <xdr:cNvSpPr/>
            </xdr:nvSpPr>
            <xdr:spPr>
              <a:xfrm>
                <a:off x="239" y="114"/>
                <a:ext cx="142" cy="24"/>
              </a:xfrm>
              <a:prstGeom prst="rect">
                <a:avLst/>
              </a:prstGeom>
            </xdr:spPr>
          </xdr:sp>
          <xdr:sp macro="" textlink="">
            <xdr:nvSpPr>
              <xdr:cNvPr id="1043" name="Uniform" hidden="1">
                <a:extLst>
                  <a:ext uri="{63B3BB69-23CF-44E3-9099-C40C66FF867C}">
                    <a14:compatExt spid="_x0000_s1043"/>
                  </a:ext>
                </a:extLst>
              </xdr:cNvPr>
              <xdr:cNvSpPr/>
            </xdr:nvSpPr>
            <xdr:spPr>
              <a:xfrm>
                <a:off x="238" y="135"/>
                <a:ext cx="131" cy="26"/>
              </a:xfrm>
              <a:prstGeom prst="rect">
                <a:avLst/>
              </a:prstGeom>
            </xdr:spPr>
          </xdr:sp>
          <xdr:sp macro="" textlink="">
            <xdr:nvSpPr>
              <xdr:cNvPr id="1044" name="U_shaped" hidden="1">
                <a:extLst>
                  <a:ext uri="{63B3BB69-23CF-44E3-9099-C40C66FF867C}">
                    <a14:compatExt spid="_x0000_s1044"/>
                  </a:ext>
                </a:extLst>
              </xdr:cNvPr>
              <xdr:cNvSpPr/>
            </xdr:nvSpPr>
            <xdr:spPr>
              <a:xfrm>
                <a:off x="240" y="155"/>
                <a:ext cx="158" cy="24"/>
              </a:xfrm>
              <a:prstGeom prst="rect">
                <a:avLst/>
              </a:prstGeom>
            </xdr:spPr>
          </xdr:sp>
          <xdr:sp macro="" textlink="">
            <xdr:nvSpPr>
              <xdr:cNvPr id="1045" name="skewed" hidden="1">
                <a:extLst>
                  <a:ext uri="{63B3BB69-23CF-44E3-9099-C40C66FF867C}">
                    <a14:compatExt spid="_x0000_s1045"/>
                  </a:ext>
                </a:extLst>
              </xdr:cNvPr>
              <xdr:cNvSpPr/>
            </xdr:nvSpPr>
            <xdr:spPr>
              <a:xfrm>
                <a:off x="241" y="176"/>
                <a:ext cx="133" cy="2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11</xdr:row>
          <xdr:rowOff>0</xdr:rowOff>
        </xdr:from>
        <xdr:to>
          <xdr:col>5</xdr:col>
          <xdr:colOff>76200</xdr:colOff>
          <xdr:row>15</xdr:row>
          <xdr:rowOff>133350</xdr:rowOff>
        </xdr:to>
        <xdr:grpSp>
          <xdr:nvGrpSpPr>
            <xdr:cNvPr id="1061" name="Group 37"/>
            <xdr:cNvGrpSpPr>
              <a:grpSpLocks/>
            </xdr:cNvGrpSpPr>
          </xdr:nvGrpSpPr>
          <xdr:grpSpPr bwMode="auto">
            <a:xfrm>
              <a:off x="2352675" y="2000250"/>
              <a:ext cx="657225" cy="790575"/>
              <a:chOff x="234" y="216"/>
              <a:chExt cx="83" cy="82"/>
            </a:xfrm>
          </xdr:grpSpPr>
          <xdr:sp macro="" textlink="">
            <xdr:nvSpPr>
              <xdr:cNvPr id="1047" name="OptionButton1" hidden="1">
                <a:extLst>
                  <a:ext uri="{63B3BB69-23CF-44E3-9099-C40C66FF867C}">
                    <a14:compatExt spid="_x0000_s1047"/>
                  </a:ext>
                </a:extLst>
              </xdr:cNvPr>
              <xdr:cNvSpPr/>
            </xdr:nvSpPr>
            <xdr:spPr>
              <a:xfrm>
                <a:off x="237" y="216"/>
                <a:ext cx="80" cy="22"/>
              </a:xfrm>
              <a:prstGeom prst="rect">
                <a:avLst/>
              </a:prstGeom>
            </xdr:spPr>
          </xdr:sp>
          <xdr:sp macro="" textlink="">
            <xdr:nvSpPr>
              <xdr:cNvPr id="1049" name="OptionButton2" hidden="1">
                <a:extLst>
                  <a:ext uri="{63B3BB69-23CF-44E3-9099-C40C66FF867C}">
                    <a14:compatExt spid="_x0000_s1049"/>
                  </a:ext>
                </a:extLst>
              </xdr:cNvPr>
              <xdr:cNvSpPr/>
            </xdr:nvSpPr>
            <xdr:spPr>
              <a:xfrm>
                <a:off x="237" y="235"/>
                <a:ext cx="80" cy="22"/>
              </a:xfrm>
              <a:prstGeom prst="rect">
                <a:avLst/>
              </a:prstGeom>
            </xdr:spPr>
          </xdr:sp>
          <xdr:sp macro="" textlink="">
            <xdr:nvSpPr>
              <xdr:cNvPr id="1050" name="OptionButton3" hidden="1">
                <a:extLst>
                  <a:ext uri="{63B3BB69-23CF-44E3-9099-C40C66FF867C}">
                    <a14:compatExt spid="_x0000_s1050"/>
                  </a:ext>
                </a:extLst>
              </xdr:cNvPr>
              <xdr:cNvSpPr/>
            </xdr:nvSpPr>
            <xdr:spPr>
              <a:xfrm>
                <a:off x="237" y="254"/>
                <a:ext cx="80" cy="22"/>
              </a:xfrm>
              <a:prstGeom prst="rect">
                <a:avLst/>
              </a:prstGeom>
            </xdr:spPr>
          </xdr:sp>
          <xdr:sp macro="" textlink="">
            <xdr:nvSpPr>
              <xdr:cNvPr id="1051" name="OptionButton4" hidden="1">
                <a:extLst>
                  <a:ext uri="{63B3BB69-23CF-44E3-9099-C40C66FF867C}">
                    <a14:compatExt spid="_x0000_s1051"/>
                  </a:ext>
                </a:extLst>
              </xdr:cNvPr>
              <xdr:cNvSpPr/>
            </xdr:nvSpPr>
            <xdr:spPr>
              <a:xfrm>
                <a:off x="234" y="276"/>
                <a:ext cx="79" cy="22"/>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457200</xdr:colOff>
          <xdr:row>23</xdr:row>
          <xdr:rowOff>180975</xdr:rowOff>
        </xdr:from>
        <xdr:to>
          <xdr:col>4</xdr:col>
          <xdr:colOff>47625</xdr:colOff>
          <xdr:row>25</xdr:row>
          <xdr:rowOff>57150</xdr:rowOff>
        </xdr:to>
        <xdr:sp macro="" textlink="">
          <xdr:nvSpPr>
            <xdr:cNvPr id="1067" name="CommandButton1"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3" Type="http://schemas.openxmlformats.org/officeDocument/2006/relationships/drawing" Target="../drawings/drawing1.xml"/><Relationship Id="rId21" Type="http://schemas.openxmlformats.org/officeDocument/2006/relationships/control" Target="../activeX/activeX9.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 Type="http://schemas.openxmlformats.org/officeDocument/2006/relationships/printerSettings" Target="../printerSettings/printerSettings2.bin"/><Relationship Id="rId16" Type="http://schemas.openxmlformats.org/officeDocument/2006/relationships/image" Target="../media/image6.emf"/><Relationship Id="rId20" Type="http://schemas.openxmlformats.org/officeDocument/2006/relationships/image" Target="../media/image8.emf"/><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mments" Target="../comments1.xml"/><Relationship Id="rId10" Type="http://schemas.openxmlformats.org/officeDocument/2006/relationships/image" Target="../media/image3.emf"/><Relationship Id="rId19" Type="http://schemas.openxmlformats.org/officeDocument/2006/relationships/control" Target="../activeX/activeX8.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40"/>
  <sheetViews>
    <sheetView tabSelected="1" workbookViewId="0">
      <selection activeCell="D25" sqref="D25"/>
    </sheetView>
  </sheetViews>
  <sheetFormatPr defaultColWidth="8.7109375" defaultRowHeight="12.75" x14ac:dyDescent="0.2"/>
  <cols>
    <col min="1" max="1" width="3.28515625" customWidth="1"/>
    <col min="2" max="2" width="4.140625" customWidth="1"/>
    <col min="3" max="3" width="26.42578125" customWidth="1"/>
    <col min="4" max="4" width="5.5703125" customWidth="1"/>
    <col min="5" max="5" width="4.5703125" customWidth="1"/>
    <col min="6" max="6" width="7.7109375" customWidth="1"/>
    <col min="7" max="7" width="4" customWidth="1"/>
    <col min="8" max="8" width="3.28515625" customWidth="1"/>
    <col min="9" max="9" width="6" customWidth="1"/>
    <col min="14" max="14" width="7.28515625" customWidth="1"/>
    <col min="15" max="15" width="7" customWidth="1"/>
    <col min="28" max="28" width="9.7109375" customWidth="1"/>
    <col min="31" max="31" width="6.42578125" customWidth="1"/>
  </cols>
  <sheetData>
    <row r="1" spans="1:11" ht="20.25" x14ac:dyDescent="0.3">
      <c r="A1" s="1"/>
      <c r="B1" s="4" t="s">
        <v>11</v>
      </c>
    </row>
    <row r="2" spans="1:11" ht="9.75" customHeight="1" x14ac:dyDescent="0.25">
      <c r="A2" s="1"/>
    </row>
    <row r="3" spans="1:11" ht="16.5" customHeight="1" x14ac:dyDescent="0.25">
      <c r="A3" s="1"/>
      <c r="C3" s="3" t="s">
        <v>31</v>
      </c>
      <c r="D3" s="3"/>
      <c r="E3" s="3"/>
      <c r="F3" s="2"/>
      <c r="G3" s="2"/>
      <c r="H3" s="2"/>
      <c r="I3" s="32"/>
    </row>
    <row r="4" spans="1:11" ht="17.25" customHeight="1" x14ac:dyDescent="0.25">
      <c r="A4" s="1"/>
      <c r="B4" s="5"/>
      <c r="C4" s="3" t="s">
        <v>19</v>
      </c>
      <c r="D4" s="3"/>
      <c r="E4" s="3"/>
      <c r="F4" s="2"/>
      <c r="G4" s="2"/>
      <c r="H4" s="2"/>
      <c r="I4" s="32"/>
    </row>
    <row r="5" spans="1:11" ht="18" customHeight="1" x14ac:dyDescent="0.25">
      <c r="C5" s="3" t="s">
        <v>20</v>
      </c>
      <c r="D5" s="2"/>
      <c r="E5" s="2"/>
      <c r="F5" s="2"/>
      <c r="G5" s="2"/>
      <c r="H5" s="2"/>
      <c r="I5" s="32"/>
    </row>
    <row r="6" spans="1:11" ht="9.75" customHeight="1" x14ac:dyDescent="0.2">
      <c r="D6" s="49"/>
      <c r="E6" s="30"/>
      <c r="F6" s="30"/>
      <c r="G6" s="27"/>
    </row>
    <row r="7" spans="1:11" ht="15" x14ac:dyDescent="0.25">
      <c r="A7" s="37" t="s">
        <v>0</v>
      </c>
      <c r="B7" s="38"/>
      <c r="C7" s="44"/>
      <c r="D7" s="50">
        <f>IF(E7=TRUE, 1,IF(E8=TRUE, 2,IF(E9=TRUE,3,4)))</f>
        <v>4</v>
      </c>
      <c r="E7" s="56" t="b">
        <v>0</v>
      </c>
      <c r="F7" s="21"/>
      <c r="G7" s="27"/>
    </row>
    <row r="8" spans="1:11" x14ac:dyDescent="0.2">
      <c r="A8" s="11"/>
      <c r="B8" s="11"/>
      <c r="C8" s="11"/>
      <c r="D8" s="51"/>
      <c r="E8" s="56" t="b">
        <v>0</v>
      </c>
      <c r="F8" s="21"/>
      <c r="G8" s="27"/>
    </row>
    <row r="9" spans="1:11" x14ac:dyDescent="0.2">
      <c r="A9" s="12"/>
      <c r="B9" s="12"/>
      <c r="C9" s="12"/>
      <c r="D9" s="51"/>
      <c r="E9" s="56" t="b">
        <v>0</v>
      </c>
      <c r="F9" s="21"/>
      <c r="G9" s="27"/>
    </row>
    <row r="10" spans="1:11" x14ac:dyDescent="0.2">
      <c r="D10" s="51"/>
      <c r="E10" s="56" t="b">
        <v>1</v>
      </c>
      <c r="F10" s="21"/>
      <c r="G10" s="27"/>
    </row>
    <row r="11" spans="1:11" ht="12.75" customHeight="1" x14ac:dyDescent="0.2">
      <c r="D11" s="55"/>
      <c r="E11" s="9"/>
      <c r="F11" s="9"/>
      <c r="G11" s="27"/>
      <c r="J11" s="26"/>
      <c r="K11" s="26"/>
    </row>
    <row r="12" spans="1:11" ht="16.5" customHeight="1" x14ac:dyDescent="0.25">
      <c r="A12" s="37" t="s">
        <v>13</v>
      </c>
      <c r="B12" s="40"/>
      <c r="C12" s="40"/>
      <c r="D12" s="52" t="b">
        <v>0</v>
      </c>
      <c r="E12" s="28"/>
      <c r="J12" s="25"/>
      <c r="K12" s="6"/>
    </row>
    <row r="13" spans="1:11" ht="8.25" customHeight="1" x14ac:dyDescent="0.2">
      <c r="A13" s="11"/>
      <c r="B13" s="11"/>
      <c r="C13" s="11"/>
      <c r="D13" s="51" t="b">
        <v>0</v>
      </c>
      <c r="E13" s="28"/>
      <c r="J13" s="25"/>
      <c r="K13" s="6"/>
    </row>
    <row r="14" spans="1:11" ht="14.25" customHeight="1" x14ac:dyDescent="0.25">
      <c r="A14" s="17"/>
      <c r="B14" s="11"/>
      <c r="C14" s="11"/>
      <c r="D14" s="53" t="b">
        <v>0</v>
      </c>
      <c r="E14" s="28"/>
      <c r="J14" s="25"/>
      <c r="K14" s="6"/>
    </row>
    <row r="15" spans="1:11" x14ac:dyDescent="0.2">
      <c r="D15" s="51" t="b">
        <v>1</v>
      </c>
      <c r="E15" s="28"/>
      <c r="J15" s="25"/>
      <c r="K15" s="6"/>
    </row>
    <row r="16" spans="1:11" ht="15.75" customHeight="1" x14ac:dyDescent="0.2">
      <c r="D16" s="54"/>
      <c r="E16" s="29"/>
      <c r="J16" s="25"/>
      <c r="K16" s="6"/>
    </row>
    <row r="17" spans="1:13" ht="14.25" customHeight="1" x14ac:dyDescent="0.25">
      <c r="A17" s="37" t="s">
        <v>1</v>
      </c>
      <c r="B17" s="39"/>
      <c r="C17" s="39"/>
      <c r="D17" s="43"/>
      <c r="E17" s="45" t="s">
        <v>24</v>
      </c>
      <c r="F17" s="22">
        <f>IF(pop=1,Sheet2!B2,IF(pop=2,Sheet2!E2,IF(pop=3,Sheet2!G2,Sheet2!I2)))</f>
        <v>71.19</v>
      </c>
      <c r="I17" s="18"/>
      <c r="J17" s="25"/>
      <c r="K17" s="6"/>
    </row>
    <row r="18" spans="1:13" ht="15.75" x14ac:dyDescent="0.25">
      <c r="A18" s="38"/>
      <c r="B18" s="37" t="s">
        <v>12</v>
      </c>
      <c r="C18" s="38"/>
      <c r="D18" s="32"/>
      <c r="E18" s="46" t="s">
        <v>25</v>
      </c>
      <c r="F18" s="23">
        <f>IF(pop=1,Sheet2!C3,IF(pop=2,Sheet2!F3,IF(pop=3,Sheet2!H3,Sheet2!J3)))</f>
        <v>0.46541768337698558</v>
      </c>
      <c r="I18" s="18"/>
      <c r="J18" s="25"/>
      <c r="K18" s="6"/>
      <c r="L18" s="19"/>
      <c r="M18" s="11"/>
    </row>
    <row r="19" spans="1:13" ht="9.75" customHeight="1" x14ac:dyDescent="0.25">
      <c r="A19" s="15"/>
      <c r="B19" s="14"/>
      <c r="C19" s="16"/>
      <c r="I19" s="18"/>
      <c r="J19" s="25"/>
      <c r="K19" s="6"/>
      <c r="L19" s="19"/>
      <c r="M19" s="11"/>
    </row>
    <row r="20" spans="1:13" ht="15.75" x14ac:dyDescent="0.25">
      <c r="A20" s="35" t="str">
        <f>Sheet4!G28&amp; " of 80, or "&amp;TEXT(Sheet4!H27,"0.00%")&amp;", of the "&amp;TEXT(Sheet4!H24/100,"0%")&amp;" confidence intervals based "</f>
        <v xml:space="preserve">80 of 80, or 100.00%, of the 99% confidence intervals based </v>
      </c>
      <c r="B20" s="41"/>
      <c r="C20" s="42"/>
      <c r="D20" s="42"/>
      <c r="E20" s="42"/>
      <c r="F20" s="42"/>
      <c r="G20" s="32"/>
      <c r="H20" s="32"/>
      <c r="I20" s="18"/>
      <c r="J20" s="25"/>
      <c r="K20" s="6"/>
      <c r="L20" s="19"/>
      <c r="M20" s="11"/>
    </row>
    <row r="21" spans="1:13" ht="15.75" x14ac:dyDescent="0.25">
      <c r="A21" s="34"/>
      <c r="B21" s="35" t="str">
        <f>"on 80 samples of size 50 from the "&amp;TEXT(pop_name,"")&amp;" population"</f>
        <v>on 80 samples of size 50 from the skewed population</v>
      </c>
      <c r="C21" s="11"/>
      <c r="D21" s="11"/>
      <c r="E21" s="11"/>
      <c r="F21" s="24"/>
      <c r="I21" s="18"/>
      <c r="J21" s="25"/>
      <c r="K21" s="6"/>
      <c r="L21" s="19"/>
      <c r="M21" s="11"/>
    </row>
    <row r="22" spans="1:13" ht="15.75" x14ac:dyDescent="0.25">
      <c r="A22" s="34"/>
      <c r="B22" s="35" t="s">
        <v>21</v>
      </c>
      <c r="C22" s="11"/>
      <c r="D22" s="11"/>
      <c r="E22" s="11"/>
      <c r="F22" s="23"/>
      <c r="I22" s="18"/>
      <c r="J22" s="25"/>
      <c r="K22" s="6"/>
      <c r="L22" s="20"/>
      <c r="M22" s="11"/>
    </row>
    <row r="23" spans="1:13" ht="15.75" x14ac:dyDescent="0.25">
      <c r="A23" s="36"/>
      <c r="B23" s="36"/>
      <c r="I23" s="18"/>
      <c r="J23" s="25"/>
      <c r="K23" s="6"/>
      <c r="L23" s="19"/>
      <c r="M23" s="11"/>
    </row>
    <row r="24" spans="1:13" ht="15.75" x14ac:dyDescent="0.25">
      <c r="I24" s="18"/>
      <c r="J24" s="25"/>
      <c r="K24" s="6"/>
      <c r="L24" s="19"/>
      <c r="M24" s="11"/>
    </row>
    <row r="25" spans="1:13" ht="15.75" x14ac:dyDescent="0.25">
      <c r="C25" s="10"/>
      <c r="D25" s="50">
        <v>-1</v>
      </c>
      <c r="E25" s="50"/>
      <c r="I25" s="18"/>
      <c r="J25" s="25"/>
      <c r="K25" s="6"/>
      <c r="L25" s="19"/>
      <c r="M25" s="11"/>
    </row>
    <row r="26" spans="1:13" ht="15.75" x14ac:dyDescent="0.25">
      <c r="I26" s="18"/>
      <c r="J26" s="25"/>
      <c r="K26" s="6"/>
      <c r="L26" s="19"/>
      <c r="M26" s="11"/>
    </row>
    <row r="27" spans="1:13" ht="15.75" x14ac:dyDescent="0.25">
      <c r="C27" s="33"/>
      <c r="I27" s="18"/>
      <c r="J27" s="25"/>
      <c r="K27" s="6"/>
      <c r="L27" s="19"/>
      <c r="M27" s="11"/>
    </row>
    <row r="28" spans="1:13" ht="15.75" x14ac:dyDescent="0.25">
      <c r="I28" s="18"/>
      <c r="J28" s="6"/>
      <c r="K28" s="6"/>
      <c r="L28" s="19"/>
      <c r="M28" s="11"/>
    </row>
    <row r="29" spans="1:13" ht="15.75" x14ac:dyDescent="0.25">
      <c r="A29" s="47" t="s">
        <v>27</v>
      </c>
      <c r="I29" s="18"/>
      <c r="J29" s="19"/>
      <c r="K29" s="19"/>
      <c r="L29" s="19"/>
      <c r="M29" s="11"/>
    </row>
    <row r="30" spans="1:13" ht="15.75" x14ac:dyDescent="0.25">
      <c r="C30" s="47" t="s">
        <v>28</v>
      </c>
      <c r="I30" s="18"/>
      <c r="J30" s="19"/>
      <c r="K30" s="19"/>
      <c r="L30" s="19"/>
    </row>
    <row r="31" spans="1:13" ht="15.75" x14ac:dyDescent="0.25">
      <c r="C31" s="47" t="s">
        <v>29</v>
      </c>
      <c r="I31" s="10"/>
    </row>
    <row r="32" spans="1:13" ht="15.75" x14ac:dyDescent="0.25">
      <c r="C32" s="47" t="s">
        <v>30</v>
      </c>
      <c r="I32" s="10"/>
    </row>
    <row r="33" spans="1:3" ht="15.75" x14ac:dyDescent="0.25">
      <c r="C33" s="47"/>
    </row>
    <row r="36" spans="1:3" x14ac:dyDescent="0.2">
      <c r="A36" s="48" t="s">
        <v>32</v>
      </c>
      <c r="B36" s="48"/>
      <c r="C36" s="48"/>
    </row>
    <row r="37" spans="1:3" x14ac:dyDescent="0.2">
      <c r="A37" s="48" t="s">
        <v>33</v>
      </c>
      <c r="B37" s="48"/>
      <c r="C37" s="48"/>
    </row>
    <row r="38" spans="1:3" x14ac:dyDescent="0.2">
      <c r="A38" s="48" t="s">
        <v>34</v>
      </c>
      <c r="B38" s="48"/>
      <c r="C38" s="48"/>
    </row>
    <row r="39" spans="1:3" x14ac:dyDescent="0.2">
      <c r="A39" s="48" t="s">
        <v>35</v>
      </c>
      <c r="B39" s="48"/>
      <c r="C39" s="48"/>
    </row>
    <row r="40" spans="1:3" x14ac:dyDescent="0.2">
      <c r="A40" s="48" t="s">
        <v>36</v>
      </c>
      <c r="B40" s="48"/>
      <c r="C40" s="48"/>
    </row>
  </sheetData>
  <sheetProtection sheet="1" objects="1" scenarios="1" selectLockedCells="1"/>
  <customSheetViews>
    <customSheetView guid="{325B3107-F85D-43DA-9316-463FFF36DC26}" showRuler="0" topLeftCell="R1">
      <selection activeCell="V1" sqref="V1"/>
      <pageMargins left="0.75" right="0.75" top="1" bottom="1" header="0.5" footer="0.5"/>
      <pageSetup orientation="portrait" r:id="rId1"/>
      <headerFooter alignWithMargins="0"/>
    </customSheetView>
  </customSheetViews>
  <phoneticPr fontId="14" type="noConversion"/>
  <pageMargins left="0.75" right="0.75" top="1" bottom="1" header="0.5" footer="0.5"/>
  <pageSetup orientation="portrait" r:id="rId2"/>
  <headerFooter alignWithMargins="0"/>
  <drawing r:id="rId3"/>
  <legacyDrawing r:id="rId4"/>
  <controls>
    <mc:AlternateContent xmlns:mc="http://schemas.openxmlformats.org/markup-compatibility/2006">
      <mc:Choice Requires="x14">
        <control shapeId="1042" r:id="rId5" name="Normal">
          <controlPr defaultSize="0" autoLine="0" linkedCell="E7" r:id="rId6">
            <anchor moveWithCells="1" sizeWithCells="1">
              <from>
                <xdr:col>3</xdr:col>
                <xdr:colOff>85725</xdr:colOff>
                <xdr:row>5</xdr:row>
                <xdr:rowOff>47625</xdr:rowOff>
              </from>
              <to>
                <xdr:col>6</xdr:col>
                <xdr:colOff>0</xdr:colOff>
                <xdr:row>6</xdr:row>
                <xdr:rowOff>152400</xdr:rowOff>
              </to>
            </anchor>
          </controlPr>
        </control>
      </mc:Choice>
      <mc:Fallback>
        <control shapeId="1042" r:id="rId5" name="Normal"/>
      </mc:Fallback>
    </mc:AlternateContent>
    <mc:AlternateContent xmlns:mc="http://schemas.openxmlformats.org/markup-compatibility/2006">
      <mc:Choice Requires="x14">
        <control shapeId="1043" r:id="rId7" name="Uniform">
          <controlPr defaultSize="0" autoLine="0" linkedCell="E8" r:id="rId8">
            <anchor moveWithCells="1" sizeWithCells="1">
              <from>
                <xdr:col>3</xdr:col>
                <xdr:colOff>76200</xdr:colOff>
                <xdr:row>6</xdr:row>
                <xdr:rowOff>123825</xdr:rowOff>
              </from>
              <to>
                <xdr:col>5</xdr:col>
                <xdr:colOff>419100</xdr:colOff>
                <xdr:row>8</xdr:row>
                <xdr:rowOff>19050</xdr:rowOff>
              </to>
            </anchor>
          </controlPr>
        </control>
      </mc:Choice>
      <mc:Fallback>
        <control shapeId="1043" r:id="rId7" name="Uniform"/>
      </mc:Fallback>
    </mc:AlternateContent>
    <mc:AlternateContent xmlns:mc="http://schemas.openxmlformats.org/markup-compatibility/2006">
      <mc:Choice Requires="x14">
        <control shapeId="1044" r:id="rId9" name="U_shaped">
          <controlPr defaultSize="0" autoLine="0" linkedCell="E9" r:id="rId10">
            <anchor moveWithCells="1" sizeWithCells="1">
              <from>
                <xdr:col>3</xdr:col>
                <xdr:colOff>95250</xdr:colOff>
                <xdr:row>7</xdr:row>
                <xdr:rowOff>123825</xdr:rowOff>
              </from>
              <to>
                <xdr:col>6</xdr:col>
                <xdr:colOff>133350</xdr:colOff>
                <xdr:row>9</xdr:row>
                <xdr:rowOff>28575</xdr:rowOff>
              </to>
            </anchor>
          </controlPr>
        </control>
      </mc:Choice>
      <mc:Fallback>
        <control shapeId="1044" r:id="rId9" name="U_shaped"/>
      </mc:Fallback>
    </mc:AlternateContent>
    <mc:AlternateContent xmlns:mc="http://schemas.openxmlformats.org/markup-compatibility/2006">
      <mc:Choice Requires="x14">
        <control shapeId="1045" r:id="rId11" name="skewed">
          <controlPr defaultSize="0" autoLine="0" linkedCell="E10" r:id="rId12">
            <anchor moveWithCells="1" sizeWithCells="1">
              <from>
                <xdr:col>3</xdr:col>
                <xdr:colOff>104775</xdr:colOff>
                <xdr:row>9</xdr:row>
                <xdr:rowOff>0</xdr:rowOff>
              </from>
              <to>
                <xdr:col>5</xdr:col>
                <xdr:colOff>457200</xdr:colOff>
                <xdr:row>10</xdr:row>
                <xdr:rowOff>38100</xdr:rowOff>
              </to>
            </anchor>
          </controlPr>
        </control>
      </mc:Choice>
      <mc:Fallback>
        <control shapeId="1045" r:id="rId11" name="skewed"/>
      </mc:Fallback>
    </mc:AlternateContent>
    <mc:AlternateContent xmlns:mc="http://schemas.openxmlformats.org/markup-compatibility/2006">
      <mc:Choice Requires="x14">
        <control shapeId="1047" r:id="rId13" name="OptionButton1">
          <controlPr defaultSize="0" autoLine="0" autoPict="0" linkedCell="D12" r:id="rId14">
            <anchor moveWithCells="1" sizeWithCells="1">
              <from>
                <xdr:col>3</xdr:col>
                <xdr:colOff>114300</xdr:colOff>
                <xdr:row>11</xdr:row>
                <xdr:rowOff>0</xdr:rowOff>
              </from>
              <to>
                <xdr:col>5</xdr:col>
                <xdr:colOff>76200</xdr:colOff>
                <xdr:row>12</xdr:row>
                <xdr:rowOff>0</xdr:rowOff>
              </to>
            </anchor>
          </controlPr>
        </control>
      </mc:Choice>
      <mc:Fallback>
        <control shapeId="1047" r:id="rId13" name="OptionButton1"/>
      </mc:Fallback>
    </mc:AlternateContent>
    <mc:AlternateContent xmlns:mc="http://schemas.openxmlformats.org/markup-compatibility/2006">
      <mc:Choice Requires="x14">
        <control shapeId="1049" r:id="rId15" name="OptionButton2">
          <controlPr defaultSize="0" autoLine="0" autoPict="0" linkedCell="D13" r:id="rId16">
            <anchor moveWithCells="1" sizeWithCells="1">
              <from>
                <xdr:col>3</xdr:col>
                <xdr:colOff>114300</xdr:colOff>
                <xdr:row>11</xdr:row>
                <xdr:rowOff>180975</xdr:rowOff>
              </from>
              <to>
                <xdr:col>5</xdr:col>
                <xdr:colOff>76200</xdr:colOff>
                <xdr:row>13</xdr:row>
                <xdr:rowOff>76200</xdr:rowOff>
              </to>
            </anchor>
          </controlPr>
        </control>
      </mc:Choice>
      <mc:Fallback>
        <control shapeId="1049" r:id="rId15" name="OptionButton2"/>
      </mc:Fallback>
    </mc:AlternateContent>
    <mc:AlternateContent xmlns:mc="http://schemas.openxmlformats.org/markup-compatibility/2006">
      <mc:Choice Requires="x14">
        <control shapeId="1050" r:id="rId17" name="OptionButton3">
          <controlPr defaultSize="0" autoLine="0" autoPict="0" linkedCell="D14" r:id="rId18">
            <anchor moveWithCells="1" sizeWithCells="1">
              <from>
                <xdr:col>3</xdr:col>
                <xdr:colOff>114300</xdr:colOff>
                <xdr:row>13</xdr:row>
                <xdr:rowOff>47625</xdr:rowOff>
              </from>
              <to>
                <xdr:col>5</xdr:col>
                <xdr:colOff>76200</xdr:colOff>
                <xdr:row>14</xdr:row>
                <xdr:rowOff>85725</xdr:rowOff>
              </to>
            </anchor>
          </controlPr>
        </control>
      </mc:Choice>
      <mc:Fallback>
        <control shapeId="1050" r:id="rId17" name="OptionButton3"/>
      </mc:Fallback>
    </mc:AlternateContent>
    <mc:AlternateContent xmlns:mc="http://schemas.openxmlformats.org/markup-compatibility/2006">
      <mc:Choice Requires="x14">
        <control shapeId="1051" r:id="rId19" name="OptionButton4">
          <controlPr defaultSize="0" autoLine="0" autoPict="0" linkedCell="D15" r:id="rId20">
            <anchor moveWithCells="1" sizeWithCells="1">
              <from>
                <xdr:col>3</xdr:col>
                <xdr:colOff>95250</xdr:colOff>
                <xdr:row>14</xdr:row>
                <xdr:rowOff>85725</xdr:rowOff>
              </from>
              <to>
                <xdr:col>5</xdr:col>
                <xdr:colOff>47625</xdr:colOff>
                <xdr:row>15</xdr:row>
                <xdr:rowOff>133350</xdr:rowOff>
              </to>
            </anchor>
          </controlPr>
        </control>
      </mc:Choice>
      <mc:Fallback>
        <control shapeId="1051" r:id="rId19" name="OptionButton4"/>
      </mc:Fallback>
    </mc:AlternateContent>
    <mc:AlternateContent xmlns:mc="http://schemas.openxmlformats.org/markup-compatibility/2006">
      <mc:Choice Requires="x14">
        <control shapeId="1067" r:id="rId21" name="CommandButton1">
          <controlPr autoLine="0" r:id="rId22">
            <anchor moveWithCells="1" sizeWithCells="1">
              <from>
                <xdr:col>2</xdr:col>
                <xdr:colOff>457200</xdr:colOff>
                <xdr:row>23</xdr:row>
                <xdr:rowOff>180975</xdr:rowOff>
              </from>
              <to>
                <xdr:col>4</xdr:col>
                <xdr:colOff>47625</xdr:colOff>
                <xdr:row>25</xdr:row>
                <xdr:rowOff>57150</xdr:rowOff>
              </to>
            </anchor>
          </controlPr>
        </control>
      </mc:Choice>
      <mc:Fallback>
        <control shapeId="1067" r:id="rId21"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28"/>
  <sheetViews>
    <sheetView workbookViewId="0">
      <selection activeCell="H22" sqref="H22"/>
    </sheetView>
  </sheetViews>
  <sheetFormatPr defaultRowHeight="12.75" x14ac:dyDescent="0.2"/>
  <cols>
    <col min="1" max="1" width="13" customWidth="1"/>
  </cols>
  <sheetData>
    <row r="1" spans="1:13" x14ac:dyDescent="0.2">
      <c r="B1" s="9" t="s">
        <v>2</v>
      </c>
      <c r="C1" s="9"/>
      <c r="D1" s="9"/>
      <c r="E1" s="9" t="s">
        <v>3</v>
      </c>
      <c r="F1" s="9"/>
      <c r="G1" s="9" t="s">
        <v>4</v>
      </c>
      <c r="H1" s="9"/>
      <c r="I1" s="9" t="s">
        <v>5</v>
      </c>
      <c r="J1" s="9"/>
    </row>
    <row r="2" spans="1:13" x14ac:dyDescent="0.2">
      <c r="A2" t="s">
        <v>6</v>
      </c>
      <c r="B2">
        <v>68.069999999999993</v>
      </c>
      <c r="E2">
        <v>68.47</v>
      </c>
      <c r="G2">
        <v>68.61</v>
      </c>
      <c r="I2">
        <v>71.19</v>
      </c>
    </row>
    <row r="3" spans="1:13" x14ac:dyDescent="0.2">
      <c r="A3" s="21"/>
      <c r="B3" s="21">
        <v>2.762</v>
      </c>
      <c r="C3" s="21">
        <f>B3/SQRT(50)</f>
        <v>0.39060578592744882</v>
      </c>
      <c r="D3" s="21"/>
      <c r="E3" s="21">
        <v>4.1619999999999999</v>
      </c>
      <c r="F3" s="21">
        <f>E3/SQRT(50)</f>
        <v>0.58859568465968215</v>
      </c>
      <c r="G3" s="21">
        <v>4.8010000000000002</v>
      </c>
      <c r="H3" s="21">
        <f>G3/SQRT(50)</f>
        <v>0.67896393129532295</v>
      </c>
      <c r="I3" s="21">
        <v>3.2909999999999999</v>
      </c>
      <c r="J3" s="21">
        <f>I3/SQRT(50)</f>
        <v>0.46541768337698558</v>
      </c>
      <c r="K3" s="21"/>
    </row>
    <row r="4" spans="1:13" x14ac:dyDescent="0.2">
      <c r="A4" s="9"/>
      <c r="B4" s="9">
        <v>210</v>
      </c>
      <c r="C4" s="9"/>
      <c r="D4" s="9"/>
      <c r="E4" s="9">
        <v>424</v>
      </c>
      <c r="F4" s="9"/>
      <c r="G4" s="9">
        <v>397</v>
      </c>
      <c r="H4" s="9"/>
      <c r="I4" s="9">
        <v>410</v>
      </c>
      <c r="J4" s="9"/>
      <c r="K4" s="9"/>
      <c r="M4">
        <v>1</v>
      </c>
    </row>
    <row r="5" spans="1:13" x14ac:dyDescent="0.2">
      <c r="A5">
        <v>1</v>
      </c>
      <c r="B5">
        <v>61</v>
      </c>
      <c r="C5">
        <v>61</v>
      </c>
      <c r="D5">
        <v>4</v>
      </c>
      <c r="E5">
        <v>61</v>
      </c>
      <c r="F5">
        <f>COUNTIF(E$5:E$502,"=61")</f>
        <v>23</v>
      </c>
      <c r="G5">
        <v>61</v>
      </c>
      <c r="H5">
        <f>COUNTIF(G$5:G$502,"=61")</f>
        <v>18</v>
      </c>
      <c r="I5">
        <v>61</v>
      </c>
      <c r="J5">
        <f>COUNTIF(I$5:I$502,"=61")</f>
        <v>3</v>
      </c>
    </row>
    <row r="6" spans="1:13" x14ac:dyDescent="0.2">
      <c r="A6">
        <v>2</v>
      </c>
      <c r="B6">
        <v>61</v>
      </c>
      <c r="C6">
        <v>62</v>
      </c>
      <c r="D6">
        <v>12</v>
      </c>
      <c r="E6">
        <v>61</v>
      </c>
      <c r="F6">
        <f>COUNTIF(E$5:E$502,"=62")</f>
        <v>28</v>
      </c>
      <c r="G6">
        <v>61</v>
      </c>
      <c r="H6">
        <f>COUNTIF(G$5:G$502,"=62")</f>
        <v>22</v>
      </c>
      <c r="I6">
        <v>61</v>
      </c>
      <c r="J6">
        <f>COUNTIF(I$5:I$502,"=62")</f>
        <v>5</v>
      </c>
    </row>
    <row r="7" spans="1:13" x14ac:dyDescent="0.2">
      <c r="A7">
        <v>3</v>
      </c>
      <c r="B7">
        <v>62</v>
      </c>
      <c r="C7">
        <v>63</v>
      </c>
      <c r="D7">
        <v>6</v>
      </c>
      <c r="E7">
        <v>61</v>
      </c>
      <c r="F7">
        <f>COUNTIF(E$5:E$502,"=63")</f>
        <v>19</v>
      </c>
      <c r="G7">
        <v>61</v>
      </c>
      <c r="H7">
        <f>COUNTIF(G$5:G$502,"=63")</f>
        <v>35</v>
      </c>
      <c r="I7">
        <v>61</v>
      </c>
      <c r="J7">
        <f>COUNTIF(I$5:I$502,"=63")</f>
        <v>6</v>
      </c>
    </row>
    <row r="8" spans="1:13" x14ac:dyDescent="0.2">
      <c r="A8">
        <v>4</v>
      </c>
      <c r="B8">
        <v>62</v>
      </c>
      <c r="C8">
        <v>64</v>
      </c>
      <c r="D8">
        <v>16</v>
      </c>
      <c r="E8">
        <v>61</v>
      </c>
      <c r="F8">
        <f>COUNTIF(E$5:E$502,"=64")</f>
        <v>24</v>
      </c>
      <c r="G8">
        <v>61</v>
      </c>
      <c r="H8">
        <f>COUNTIF(G$5:G$502,"=64")</f>
        <v>44</v>
      </c>
      <c r="I8">
        <v>62</v>
      </c>
      <c r="J8">
        <f>COUNTIF(I$5:I$502,"=64")</f>
        <v>15</v>
      </c>
    </row>
    <row r="9" spans="1:13" x14ac:dyDescent="0.2">
      <c r="A9">
        <v>5</v>
      </c>
      <c r="B9">
        <v>62</v>
      </c>
      <c r="C9">
        <v>65</v>
      </c>
      <c r="D9">
        <v>28</v>
      </c>
      <c r="E9">
        <v>61</v>
      </c>
      <c r="F9">
        <f>COUNTIF(E$5:E$502,"=65")</f>
        <v>25</v>
      </c>
      <c r="G9">
        <v>61</v>
      </c>
      <c r="H9">
        <f>COUNTIF(G$5:G$502,"=65")</f>
        <v>36</v>
      </c>
      <c r="I9">
        <v>62</v>
      </c>
      <c r="J9">
        <f>COUNTIF(I$5:I$502,"=65")</f>
        <v>11</v>
      </c>
    </row>
    <row r="10" spans="1:13" x14ac:dyDescent="0.2">
      <c r="A10">
        <v>6</v>
      </c>
      <c r="B10">
        <v>62</v>
      </c>
      <c r="C10">
        <v>66</v>
      </c>
      <c r="D10">
        <v>54</v>
      </c>
      <c r="E10">
        <v>61</v>
      </c>
      <c r="F10">
        <f>COUNTIF(E$5:E$502,"=66")</f>
        <v>27</v>
      </c>
      <c r="G10">
        <v>61</v>
      </c>
      <c r="H10">
        <f>COUNTIF(G$5:G$502,"=66")</f>
        <v>21</v>
      </c>
      <c r="I10">
        <v>62</v>
      </c>
      <c r="J10">
        <f>COUNTIF(I$5:I$502,"=66")</f>
        <v>10</v>
      </c>
    </row>
    <row r="11" spans="1:13" x14ac:dyDescent="0.2">
      <c r="A11">
        <v>7</v>
      </c>
      <c r="B11">
        <v>62</v>
      </c>
      <c r="C11">
        <v>67</v>
      </c>
      <c r="D11">
        <v>60</v>
      </c>
      <c r="E11">
        <v>61</v>
      </c>
      <c r="F11">
        <f>COUNTIF(E$5:E$502,"=67")</f>
        <v>21</v>
      </c>
      <c r="G11">
        <v>61</v>
      </c>
      <c r="H11">
        <f>COUNTIF(G$5:G$502,"=67")</f>
        <v>7</v>
      </c>
      <c r="I11">
        <v>62</v>
      </c>
      <c r="J11">
        <f>COUNTIF(I$5:I$502,"=67")</f>
        <v>15</v>
      </c>
    </row>
    <row r="12" spans="1:13" x14ac:dyDescent="0.2">
      <c r="A12">
        <v>8</v>
      </c>
      <c r="B12">
        <v>62</v>
      </c>
      <c r="C12">
        <v>68</v>
      </c>
      <c r="D12">
        <v>70</v>
      </c>
      <c r="E12">
        <v>61</v>
      </c>
      <c r="F12">
        <f>COUNTIF(E$5:E$502,"=68")</f>
        <v>29</v>
      </c>
      <c r="G12">
        <v>61</v>
      </c>
      <c r="H12">
        <f>COUNTIF(G$5:G$502,"=68")</f>
        <v>8</v>
      </c>
      <c r="I12">
        <v>62</v>
      </c>
      <c r="J12">
        <f>COUNTIF(I$5:I$502,"=68")</f>
        <v>14</v>
      </c>
    </row>
    <row r="13" spans="1:13" x14ac:dyDescent="0.2">
      <c r="A13">
        <v>9</v>
      </c>
      <c r="B13">
        <v>63</v>
      </c>
      <c r="C13">
        <v>69</v>
      </c>
      <c r="D13">
        <v>56</v>
      </c>
      <c r="E13">
        <v>61</v>
      </c>
      <c r="F13">
        <f>COUNTIF(E$5:E$502,"=69")</f>
        <v>34</v>
      </c>
      <c r="G13">
        <v>61</v>
      </c>
      <c r="H13">
        <f>COUNTIF(G$5:G$502,"=69")</f>
        <v>9</v>
      </c>
      <c r="I13">
        <v>63</v>
      </c>
      <c r="J13">
        <f>COUNTIF(I$5:I$502,"=69")</f>
        <v>23</v>
      </c>
    </row>
    <row r="14" spans="1:13" x14ac:dyDescent="0.2">
      <c r="A14">
        <v>10</v>
      </c>
      <c r="B14">
        <v>63</v>
      </c>
      <c r="C14">
        <v>70</v>
      </c>
      <c r="D14">
        <v>32</v>
      </c>
      <c r="E14">
        <v>61</v>
      </c>
      <c r="F14">
        <f>COUNTIF(E$5:E$502,"=70")</f>
        <v>29</v>
      </c>
      <c r="G14">
        <v>61</v>
      </c>
      <c r="H14">
        <f>COUNTIF(G$5:G$502,"=70")</f>
        <v>10</v>
      </c>
      <c r="I14">
        <v>63</v>
      </c>
      <c r="J14">
        <f>COUNTIF(I$5:I$502,"=70")</f>
        <v>20</v>
      </c>
    </row>
    <row r="15" spans="1:13" x14ac:dyDescent="0.2">
      <c r="A15">
        <v>11</v>
      </c>
      <c r="B15">
        <v>63</v>
      </c>
      <c r="C15">
        <v>71</v>
      </c>
      <c r="D15">
        <v>28</v>
      </c>
      <c r="E15">
        <v>61</v>
      </c>
      <c r="F15">
        <f>COUNTIF(E$5:E$502,"=71")</f>
        <v>44</v>
      </c>
      <c r="G15">
        <v>61</v>
      </c>
      <c r="H15">
        <f>COUNTIF(G$5:G$502,"=71")</f>
        <v>24</v>
      </c>
      <c r="I15">
        <v>63</v>
      </c>
      <c r="J15">
        <f>COUNTIF(I$5:I$502,"=71")</f>
        <v>54</v>
      </c>
    </row>
    <row r="16" spans="1:13" x14ac:dyDescent="0.2">
      <c r="A16">
        <v>12</v>
      </c>
      <c r="B16">
        <v>64</v>
      </c>
      <c r="C16">
        <v>72</v>
      </c>
      <c r="D16">
        <v>20</v>
      </c>
      <c r="E16">
        <v>61</v>
      </c>
      <c r="F16">
        <f>COUNTIF(E$5:E$502,"=72")</f>
        <v>37</v>
      </c>
      <c r="G16">
        <v>61</v>
      </c>
      <c r="H16">
        <f>COUNTIF(G$5:G$502,"=72")</f>
        <v>34</v>
      </c>
      <c r="I16">
        <v>63</v>
      </c>
      <c r="J16">
        <f>COUNTIF(I$5:I$502,"=72")</f>
        <v>58</v>
      </c>
    </row>
    <row r="17" spans="1:10" x14ac:dyDescent="0.2">
      <c r="A17">
        <v>13</v>
      </c>
      <c r="B17">
        <v>64</v>
      </c>
      <c r="C17">
        <v>73</v>
      </c>
      <c r="D17">
        <v>18</v>
      </c>
      <c r="E17">
        <v>61</v>
      </c>
      <c r="F17">
        <f>COUNTIF(E$5:E$502,"=73")</f>
        <v>28</v>
      </c>
      <c r="G17">
        <v>61</v>
      </c>
      <c r="H17">
        <f>COUNTIF(G$5:G$502,"=73")</f>
        <v>45</v>
      </c>
      <c r="I17">
        <v>63</v>
      </c>
      <c r="J17">
        <f>COUNTIF(I$5:I$502,"=73")</f>
        <v>60</v>
      </c>
    </row>
    <row r="18" spans="1:10" x14ac:dyDescent="0.2">
      <c r="A18">
        <v>14</v>
      </c>
      <c r="B18">
        <v>64</v>
      </c>
      <c r="C18">
        <v>74</v>
      </c>
      <c r="D18">
        <v>12</v>
      </c>
      <c r="E18">
        <v>61</v>
      </c>
      <c r="F18">
        <f>COUNTIF(E$5:E$502,"=74")</f>
        <v>35</v>
      </c>
      <c r="G18">
        <v>61</v>
      </c>
      <c r="H18">
        <f>COUNTIF(G$5:G$502,"=74")</f>
        <v>41</v>
      </c>
      <c r="I18">
        <v>63</v>
      </c>
      <c r="J18">
        <f>COUNTIF(I$5:I$502,"=74")</f>
        <v>54</v>
      </c>
    </row>
    <row r="19" spans="1:10" x14ac:dyDescent="0.2">
      <c r="A19">
        <v>15</v>
      </c>
      <c r="B19">
        <v>64</v>
      </c>
      <c r="C19">
        <v>75</v>
      </c>
      <c r="D19">
        <v>4</v>
      </c>
      <c r="E19">
        <v>61</v>
      </c>
      <c r="F19">
        <f>COUNTIF(E$5:E$502,"=75")</f>
        <v>21</v>
      </c>
      <c r="G19">
        <v>61</v>
      </c>
      <c r="H19">
        <f>COUNTIF(G$5:G$502,"=75")</f>
        <v>43</v>
      </c>
      <c r="I19">
        <v>64</v>
      </c>
      <c r="J19">
        <f>COUNTIF(I$5:I$502,"=75")</f>
        <v>62</v>
      </c>
    </row>
    <row r="20" spans="1:10" x14ac:dyDescent="0.2">
      <c r="A20">
        <v>16</v>
      </c>
      <c r="B20">
        <v>64</v>
      </c>
      <c r="E20">
        <v>61</v>
      </c>
      <c r="G20">
        <v>61</v>
      </c>
      <c r="I20">
        <v>64</v>
      </c>
    </row>
    <row r="21" spans="1:10" x14ac:dyDescent="0.2">
      <c r="A21">
        <v>17</v>
      </c>
      <c r="B21">
        <v>64</v>
      </c>
      <c r="E21">
        <v>61</v>
      </c>
      <c r="G21">
        <v>61</v>
      </c>
      <c r="I21">
        <v>64</v>
      </c>
    </row>
    <row r="22" spans="1:10" x14ac:dyDescent="0.2">
      <c r="A22">
        <v>18</v>
      </c>
      <c r="B22">
        <v>64</v>
      </c>
      <c r="E22">
        <v>61</v>
      </c>
      <c r="G22">
        <v>61</v>
      </c>
      <c r="I22">
        <v>64</v>
      </c>
    </row>
    <row r="23" spans="1:10" x14ac:dyDescent="0.2">
      <c r="A23">
        <v>19</v>
      </c>
      <c r="B23">
        <v>64</v>
      </c>
      <c r="E23">
        <v>61</v>
      </c>
      <c r="G23">
        <v>62</v>
      </c>
      <c r="I23">
        <v>64</v>
      </c>
    </row>
    <row r="24" spans="1:10" x14ac:dyDescent="0.2">
      <c r="A24">
        <v>20</v>
      </c>
      <c r="B24">
        <v>65</v>
      </c>
      <c r="E24">
        <v>61</v>
      </c>
      <c r="G24">
        <v>62</v>
      </c>
      <c r="I24">
        <v>64</v>
      </c>
    </row>
    <row r="25" spans="1:10" x14ac:dyDescent="0.2">
      <c r="A25">
        <v>21</v>
      </c>
      <c r="B25">
        <v>65</v>
      </c>
      <c r="E25">
        <v>61</v>
      </c>
      <c r="G25">
        <v>62</v>
      </c>
      <c r="I25">
        <v>64</v>
      </c>
    </row>
    <row r="26" spans="1:10" x14ac:dyDescent="0.2">
      <c r="A26">
        <v>22</v>
      </c>
      <c r="B26">
        <v>65</v>
      </c>
      <c r="E26">
        <v>61</v>
      </c>
      <c r="G26">
        <v>62</v>
      </c>
      <c r="I26">
        <v>64</v>
      </c>
    </row>
    <row r="27" spans="1:10" x14ac:dyDescent="0.2">
      <c r="A27">
        <v>23</v>
      </c>
      <c r="B27">
        <v>65</v>
      </c>
      <c r="E27">
        <v>61</v>
      </c>
      <c r="G27">
        <v>62</v>
      </c>
      <c r="I27">
        <v>64</v>
      </c>
    </row>
    <row r="28" spans="1:10" x14ac:dyDescent="0.2">
      <c r="A28">
        <v>24</v>
      </c>
      <c r="B28">
        <v>65</v>
      </c>
      <c r="E28">
        <v>62</v>
      </c>
      <c r="G28">
        <v>62</v>
      </c>
      <c r="I28">
        <v>64</v>
      </c>
    </row>
    <row r="29" spans="1:10" x14ac:dyDescent="0.2">
      <c r="A29">
        <v>25</v>
      </c>
      <c r="B29">
        <v>65</v>
      </c>
      <c r="E29">
        <v>62</v>
      </c>
      <c r="G29">
        <v>62</v>
      </c>
      <c r="I29">
        <v>64</v>
      </c>
    </row>
    <row r="30" spans="1:10" x14ac:dyDescent="0.2">
      <c r="A30">
        <v>26</v>
      </c>
      <c r="B30">
        <v>65</v>
      </c>
      <c r="E30">
        <v>62</v>
      </c>
      <c r="G30">
        <v>62</v>
      </c>
      <c r="I30">
        <v>64</v>
      </c>
    </row>
    <row r="31" spans="1:10" x14ac:dyDescent="0.2">
      <c r="A31">
        <v>27</v>
      </c>
      <c r="B31">
        <v>65</v>
      </c>
      <c r="E31">
        <v>62</v>
      </c>
      <c r="G31">
        <v>62</v>
      </c>
      <c r="I31">
        <v>64</v>
      </c>
    </row>
    <row r="32" spans="1:10" x14ac:dyDescent="0.2">
      <c r="A32">
        <v>28</v>
      </c>
      <c r="B32">
        <v>65</v>
      </c>
      <c r="E32">
        <v>62</v>
      </c>
      <c r="G32">
        <v>62</v>
      </c>
      <c r="I32">
        <v>64</v>
      </c>
    </row>
    <row r="33" spans="1:9" x14ac:dyDescent="0.2">
      <c r="A33">
        <v>29</v>
      </c>
      <c r="B33">
        <v>65</v>
      </c>
      <c r="E33">
        <v>62</v>
      </c>
      <c r="G33">
        <v>62</v>
      </c>
      <c r="I33">
        <v>64</v>
      </c>
    </row>
    <row r="34" spans="1:9" x14ac:dyDescent="0.2">
      <c r="A34">
        <v>30</v>
      </c>
      <c r="B34">
        <v>65</v>
      </c>
      <c r="E34">
        <v>62</v>
      </c>
      <c r="G34">
        <v>62</v>
      </c>
      <c r="I34">
        <v>65</v>
      </c>
    </row>
    <row r="35" spans="1:9" x14ac:dyDescent="0.2">
      <c r="A35">
        <v>31</v>
      </c>
      <c r="B35">
        <v>65</v>
      </c>
      <c r="E35">
        <v>62</v>
      </c>
      <c r="G35">
        <v>62</v>
      </c>
      <c r="I35">
        <v>65</v>
      </c>
    </row>
    <row r="36" spans="1:9" x14ac:dyDescent="0.2">
      <c r="A36">
        <v>32</v>
      </c>
      <c r="B36">
        <v>65</v>
      </c>
      <c r="E36">
        <v>62</v>
      </c>
      <c r="G36">
        <v>62</v>
      </c>
      <c r="I36">
        <v>65</v>
      </c>
    </row>
    <row r="37" spans="1:9" x14ac:dyDescent="0.2">
      <c r="A37">
        <v>33</v>
      </c>
      <c r="B37">
        <v>65</v>
      </c>
      <c r="E37">
        <v>62</v>
      </c>
      <c r="G37">
        <v>62</v>
      </c>
      <c r="I37">
        <v>65</v>
      </c>
    </row>
    <row r="38" spans="1:9" x14ac:dyDescent="0.2">
      <c r="A38">
        <v>34</v>
      </c>
      <c r="B38">
        <v>66</v>
      </c>
      <c r="E38">
        <v>62</v>
      </c>
      <c r="G38">
        <v>62</v>
      </c>
      <c r="I38">
        <v>65</v>
      </c>
    </row>
    <row r="39" spans="1:9" x14ac:dyDescent="0.2">
      <c r="A39">
        <v>35</v>
      </c>
      <c r="B39">
        <v>66</v>
      </c>
      <c r="E39">
        <v>62</v>
      </c>
      <c r="G39">
        <v>62</v>
      </c>
      <c r="I39">
        <v>65</v>
      </c>
    </row>
    <row r="40" spans="1:9" x14ac:dyDescent="0.2">
      <c r="A40">
        <v>36</v>
      </c>
      <c r="B40">
        <v>66</v>
      </c>
      <c r="E40">
        <v>62</v>
      </c>
      <c r="G40">
        <v>62</v>
      </c>
      <c r="I40">
        <v>65</v>
      </c>
    </row>
    <row r="41" spans="1:9" x14ac:dyDescent="0.2">
      <c r="A41">
        <v>37</v>
      </c>
      <c r="B41">
        <v>66</v>
      </c>
      <c r="E41">
        <v>62</v>
      </c>
      <c r="G41">
        <v>62</v>
      </c>
      <c r="I41">
        <v>65</v>
      </c>
    </row>
    <row r="42" spans="1:9" x14ac:dyDescent="0.2">
      <c r="A42">
        <v>38</v>
      </c>
      <c r="B42">
        <v>66</v>
      </c>
      <c r="E42">
        <v>62</v>
      </c>
      <c r="G42">
        <v>62</v>
      </c>
      <c r="I42">
        <v>65</v>
      </c>
    </row>
    <row r="43" spans="1:9" x14ac:dyDescent="0.2">
      <c r="A43">
        <v>39</v>
      </c>
      <c r="B43">
        <v>66</v>
      </c>
      <c r="E43">
        <v>62</v>
      </c>
      <c r="G43">
        <v>62</v>
      </c>
      <c r="I43">
        <v>65</v>
      </c>
    </row>
    <row r="44" spans="1:9" x14ac:dyDescent="0.2">
      <c r="A44">
        <v>40</v>
      </c>
      <c r="B44">
        <v>66</v>
      </c>
      <c r="E44">
        <v>62</v>
      </c>
      <c r="G44">
        <v>62</v>
      </c>
      <c r="I44">
        <v>65</v>
      </c>
    </row>
    <row r="45" spans="1:9" x14ac:dyDescent="0.2">
      <c r="A45">
        <v>41</v>
      </c>
      <c r="B45">
        <v>66</v>
      </c>
      <c r="E45">
        <v>62</v>
      </c>
      <c r="G45">
        <v>63</v>
      </c>
      <c r="I45">
        <v>66</v>
      </c>
    </row>
    <row r="46" spans="1:9" x14ac:dyDescent="0.2">
      <c r="A46">
        <v>42</v>
      </c>
      <c r="B46">
        <v>66</v>
      </c>
      <c r="E46">
        <v>62</v>
      </c>
      <c r="G46">
        <v>63</v>
      </c>
      <c r="I46">
        <v>66</v>
      </c>
    </row>
    <row r="47" spans="1:9" x14ac:dyDescent="0.2">
      <c r="A47">
        <v>43</v>
      </c>
      <c r="B47">
        <v>66</v>
      </c>
      <c r="E47">
        <v>62</v>
      </c>
      <c r="G47">
        <v>63</v>
      </c>
      <c r="I47">
        <v>66</v>
      </c>
    </row>
    <row r="48" spans="1:9" x14ac:dyDescent="0.2">
      <c r="A48">
        <v>44</v>
      </c>
      <c r="B48">
        <v>66</v>
      </c>
      <c r="E48">
        <v>62</v>
      </c>
      <c r="G48">
        <v>63</v>
      </c>
      <c r="I48">
        <v>66</v>
      </c>
    </row>
    <row r="49" spans="1:9" x14ac:dyDescent="0.2">
      <c r="A49">
        <v>45</v>
      </c>
      <c r="B49">
        <v>66</v>
      </c>
      <c r="E49">
        <v>62</v>
      </c>
      <c r="G49">
        <v>63</v>
      </c>
      <c r="I49">
        <v>66</v>
      </c>
    </row>
    <row r="50" spans="1:9" x14ac:dyDescent="0.2">
      <c r="A50">
        <v>46</v>
      </c>
      <c r="B50">
        <v>66</v>
      </c>
      <c r="E50">
        <v>62</v>
      </c>
      <c r="G50">
        <v>63</v>
      </c>
      <c r="I50">
        <v>66</v>
      </c>
    </row>
    <row r="51" spans="1:9" x14ac:dyDescent="0.2">
      <c r="A51">
        <v>47</v>
      </c>
      <c r="B51">
        <v>66</v>
      </c>
      <c r="E51">
        <v>62</v>
      </c>
      <c r="G51">
        <v>63</v>
      </c>
      <c r="I51">
        <v>66</v>
      </c>
    </row>
    <row r="52" spans="1:9" x14ac:dyDescent="0.2">
      <c r="A52">
        <v>48</v>
      </c>
      <c r="B52">
        <v>66</v>
      </c>
      <c r="E52">
        <v>62</v>
      </c>
      <c r="G52">
        <v>63</v>
      </c>
      <c r="I52">
        <v>66</v>
      </c>
    </row>
    <row r="53" spans="1:9" x14ac:dyDescent="0.2">
      <c r="A53">
        <v>49</v>
      </c>
      <c r="B53">
        <v>66</v>
      </c>
      <c r="E53">
        <v>62</v>
      </c>
      <c r="G53">
        <v>63</v>
      </c>
      <c r="I53">
        <v>66</v>
      </c>
    </row>
    <row r="54" spans="1:9" x14ac:dyDescent="0.2">
      <c r="A54">
        <v>50</v>
      </c>
      <c r="B54">
        <v>66</v>
      </c>
      <c r="E54">
        <v>62</v>
      </c>
      <c r="G54">
        <v>63</v>
      </c>
      <c r="I54">
        <v>66</v>
      </c>
    </row>
    <row r="55" spans="1:9" x14ac:dyDescent="0.2">
      <c r="A55">
        <v>51</v>
      </c>
      <c r="B55">
        <v>66</v>
      </c>
      <c r="E55">
        <v>62</v>
      </c>
      <c r="G55">
        <v>63</v>
      </c>
      <c r="I55">
        <v>67</v>
      </c>
    </row>
    <row r="56" spans="1:9" x14ac:dyDescent="0.2">
      <c r="A56">
        <v>52</v>
      </c>
      <c r="B56">
        <v>66</v>
      </c>
      <c r="E56">
        <v>63</v>
      </c>
      <c r="G56">
        <v>63</v>
      </c>
      <c r="I56">
        <v>67</v>
      </c>
    </row>
    <row r="57" spans="1:9" x14ac:dyDescent="0.2">
      <c r="A57">
        <v>53</v>
      </c>
      <c r="B57">
        <v>66</v>
      </c>
      <c r="E57">
        <v>63</v>
      </c>
      <c r="G57">
        <v>63</v>
      </c>
      <c r="I57">
        <v>67</v>
      </c>
    </row>
    <row r="58" spans="1:9" x14ac:dyDescent="0.2">
      <c r="A58">
        <v>54</v>
      </c>
      <c r="B58">
        <v>66</v>
      </c>
      <c r="E58">
        <v>63</v>
      </c>
      <c r="G58">
        <v>63</v>
      </c>
      <c r="I58">
        <v>67</v>
      </c>
    </row>
    <row r="59" spans="1:9" x14ac:dyDescent="0.2">
      <c r="A59">
        <v>55</v>
      </c>
      <c r="B59">
        <v>66</v>
      </c>
      <c r="E59">
        <v>63</v>
      </c>
      <c r="G59">
        <v>63</v>
      </c>
      <c r="I59">
        <v>67</v>
      </c>
    </row>
    <row r="60" spans="1:9" x14ac:dyDescent="0.2">
      <c r="A60">
        <v>56</v>
      </c>
      <c r="B60">
        <v>66</v>
      </c>
      <c r="E60">
        <v>63</v>
      </c>
      <c r="G60">
        <v>63</v>
      </c>
      <c r="I60">
        <v>67</v>
      </c>
    </row>
    <row r="61" spans="1:9" x14ac:dyDescent="0.2">
      <c r="A61">
        <v>57</v>
      </c>
      <c r="B61">
        <v>66</v>
      </c>
      <c r="E61">
        <v>63</v>
      </c>
      <c r="G61">
        <v>63</v>
      </c>
      <c r="I61">
        <v>67</v>
      </c>
    </row>
    <row r="62" spans="1:9" x14ac:dyDescent="0.2">
      <c r="A62">
        <v>58</v>
      </c>
      <c r="B62">
        <v>66</v>
      </c>
      <c r="E62">
        <v>63</v>
      </c>
      <c r="G62">
        <v>63</v>
      </c>
      <c r="I62">
        <v>67</v>
      </c>
    </row>
    <row r="63" spans="1:9" x14ac:dyDescent="0.2">
      <c r="A63">
        <v>59</v>
      </c>
      <c r="B63">
        <v>66</v>
      </c>
      <c r="E63">
        <v>63</v>
      </c>
      <c r="G63">
        <v>63</v>
      </c>
      <c r="I63">
        <v>67</v>
      </c>
    </row>
    <row r="64" spans="1:9" x14ac:dyDescent="0.2">
      <c r="A64">
        <v>60</v>
      </c>
      <c r="B64">
        <v>66</v>
      </c>
      <c r="E64">
        <v>63</v>
      </c>
      <c r="G64">
        <v>63</v>
      </c>
      <c r="I64">
        <v>67</v>
      </c>
    </row>
    <row r="65" spans="1:9" x14ac:dyDescent="0.2">
      <c r="A65">
        <v>61</v>
      </c>
      <c r="B65">
        <v>67</v>
      </c>
      <c r="E65">
        <v>63</v>
      </c>
      <c r="G65">
        <v>63</v>
      </c>
      <c r="I65">
        <v>67</v>
      </c>
    </row>
    <row r="66" spans="1:9" x14ac:dyDescent="0.2">
      <c r="A66">
        <v>62</v>
      </c>
      <c r="B66">
        <v>67</v>
      </c>
      <c r="E66">
        <v>63</v>
      </c>
      <c r="G66">
        <v>63</v>
      </c>
      <c r="I66">
        <v>67</v>
      </c>
    </row>
    <row r="67" spans="1:9" x14ac:dyDescent="0.2">
      <c r="A67">
        <v>63</v>
      </c>
      <c r="B67">
        <v>67</v>
      </c>
      <c r="E67">
        <v>63</v>
      </c>
      <c r="G67">
        <v>63</v>
      </c>
      <c r="I67">
        <v>67</v>
      </c>
    </row>
    <row r="68" spans="1:9" x14ac:dyDescent="0.2">
      <c r="A68">
        <v>64</v>
      </c>
      <c r="B68">
        <v>67</v>
      </c>
      <c r="E68">
        <v>63</v>
      </c>
      <c r="G68">
        <v>63</v>
      </c>
      <c r="I68">
        <v>67</v>
      </c>
    </row>
    <row r="69" spans="1:9" x14ac:dyDescent="0.2">
      <c r="A69">
        <v>65</v>
      </c>
      <c r="B69">
        <v>67</v>
      </c>
      <c r="E69">
        <v>63</v>
      </c>
      <c r="G69">
        <v>63</v>
      </c>
      <c r="I69">
        <v>67</v>
      </c>
    </row>
    <row r="70" spans="1:9" x14ac:dyDescent="0.2">
      <c r="A70">
        <v>66</v>
      </c>
      <c r="B70">
        <v>67</v>
      </c>
      <c r="E70">
        <v>63</v>
      </c>
      <c r="G70">
        <v>63</v>
      </c>
      <c r="I70">
        <v>68</v>
      </c>
    </row>
    <row r="71" spans="1:9" x14ac:dyDescent="0.2">
      <c r="A71">
        <v>67</v>
      </c>
      <c r="B71">
        <v>67</v>
      </c>
      <c r="E71">
        <v>63</v>
      </c>
      <c r="G71">
        <v>63</v>
      </c>
      <c r="I71">
        <v>68</v>
      </c>
    </row>
    <row r="72" spans="1:9" x14ac:dyDescent="0.2">
      <c r="A72">
        <v>68</v>
      </c>
      <c r="B72">
        <v>67</v>
      </c>
      <c r="E72">
        <v>63</v>
      </c>
      <c r="G72">
        <v>63</v>
      </c>
      <c r="I72">
        <v>68</v>
      </c>
    </row>
    <row r="73" spans="1:9" x14ac:dyDescent="0.2">
      <c r="A73">
        <v>69</v>
      </c>
      <c r="B73">
        <v>67</v>
      </c>
      <c r="E73">
        <v>63</v>
      </c>
      <c r="G73">
        <v>63</v>
      </c>
      <c r="I73">
        <v>68</v>
      </c>
    </row>
    <row r="74" spans="1:9" x14ac:dyDescent="0.2">
      <c r="A74">
        <v>70</v>
      </c>
      <c r="B74">
        <v>67</v>
      </c>
      <c r="E74">
        <v>63</v>
      </c>
      <c r="G74">
        <v>63</v>
      </c>
      <c r="I74">
        <v>68</v>
      </c>
    </row>
    <row r="75" spans="1:9" x14ac:dyDescent="0.2">
      <c r="A75">
        <v>71</v>
      </c>
      <c r="B75">
        <v>67</v>
      </c>
      <c r="E75">
        <v>64</v>
      </c>
      <c r="G75">
        <v>63</v>
      </c>
      <c r="I75">
        <v>68</v>
      </c>
    </row>
    <row r="76" spans="1:9" x14ac:dyDescent="0.2">
      <c r="A76">
        <v>72</v>
      </c>
      <c r="B76">
        <v>67</v>
      </c>
      <c r="E76">
        <v>64</v>
      </c>
      <c r="G76">
        <v>63</v>
      </c>
      <c r="I76">
        <v>68</v>
      </c>
    </row>
    <row r="77" spans="1:9" x14ac:dyDescent="0.2">
      <c r="A77">
        <v>73</v>
      </c>
      <c r="B77">
        <v>67</v>
      </c>
      <c r="E77">
        <v>64</v>
      </c>
      <c r="G77">
        <v>63</v>
      </c>
      <c r="I77">
        <v>68</v>
      </c>
    </row>
    <row r="78" spans="1:9" x14ac:dyDescent="0.2">
      <c r="A78">
        <v>74</v>
      </c>
      <c r="B78">
        <v>67</v>
      </c>
      <c r="E78">
        <v>64</v>
      </c>
      <c r="G78">
        <v>63</v>
      </c>
      <c r="I78">
        <v>68</v>
      </c>
    </row>
    <row r="79" spans="1:9" x14ac:dyDescent="0.2">
      <c r="A79">
        <v>75</v>
      </c>
      <c r="B79">
        <v>67</v>
      </c>
      <c r="E79">
        <v>64</v>
      </c>
      <c r="G79">
        <v>63</v>
      </c>
      <c r="I79">
        <v>68</v>
      </c>
    </row>
    <row r="80" spans="1:9" x14ac:dyDescent="0.2">
      <c r="A80">
        <v>76</v>
      </c>
      <c r="B80">
        <v>67</v>
      </c>
      <c r="E80">
        <v>64</v>
      </c>
      <c r="G80">
        <v>64</v>
      </c>
      <c r="I80">
        <v>68</v>
      </c>
    </row>
    <row r="81" spans="1:9" x14ac:dyDescent="0.2">
      <c r="A81">
        <v>77</v>
      </c>
      <c r="B81">
        <v>67</v>
      </c>
      <c r="E81">
        <v>64</v>
      </c>
      <c r="G81">
        <v>64</v>
      </c>
      <c r="I81">
        <v>68</v>
      </c>
    </row>
    <row r="82" spans="1:9" x14ac:dyDescent="0.2">
      <c r="A82">
        <v>78</v>
      </c>
      <c r="B82">
        <v>67</v>
      </c>
      <c r="E82">
        <v>64</v>
      </c>
      <c r="G82">
        <v>64</v>
      </c>
      <c r="I82">
        <v>68</v>
      </c>
    </row>
    <row r="83" spans="1:9" x14ac:dyDescent="0.2">
      <c r="A83">
        <v>79</v>
      </c>
      <c r="B83">
        <v>67</v>
      </c>
      <c r="E83">
        <v>64</v>
      </c>
      <c r="G83">
        <v>64</v>
      </c>
      <c r="I83">
        <v>68</v>
      </c>
    </row>
    <row r="84" spans="1:9" x14ac:dyDescent="0.2">
      <c r="A84">
        <v>80</v>
      </c>
      <c r="B84">
        <v>67</v>
      </c>
      <c r="E84">
        <v>64</v>
      </c>
      <c r="G84">
        <v>64</v>
      </c>
      <c r="I84">
        <v>69</v>
      </c>
    </row>
    <row r="85" spans="1:9" x14ac:dyDescent="0.2">
      <c r="A85">
        <v>81</v>
      </c>
      <c r="B85">
        <v>67</v>
      </c>
      <c r="E85">
        <v>64</v>
      </c>
      <c r="G85">
        <v>64</v>
      </c>
      <c r="I85">
        <v>69</v>
      </c>
    </row>
    <row r="86" spans="1:9" x14ac:dyDescent="0.2">
      <c r="A86">
        <v>82</v>
      </c>
      <c r="B86">
        <v>67</v>
      </c>
      <c r="E86">
        <v>64</v>
      </c>
      <c r="G86">
        <v>64</v>
      </c>
      <c r="I86">
        <v>69</v>
      </c>
    </row>
    <row r="87" spans="1:9" x14ac:dyDescent="0.2">
      <c r="A87">
        <v>83</v>
      </c>
      <c r="B87">
        <v>67</v>
      </c>
      <c r="E87">
        <v>64</v>
      </c>
      <c r="G87">
        <v>64</v>
      </c>
      <c r="I87">
        <v>69</v>
      </c>
    </row>
    <row r="88" spans="1:9" x14ac:dyDescent="0.2">
      <c r="A88">
        <v>84</v>
      </c>
      <c r="B88">
        <v>67</v>
      </c>
      <c r="E88">
        <v>64</v>
      </c>
      <c r="G88">
        <v>64</v>
      </c>
      <c r="I88">
        <v>69</v>
      </c>
    </row>
    <row r="89" spans="1:9" x14ac:dyDescent="0.2">
      <c r="A89">
        <v>85</v>
      </c>
      <c r="B89">
        <v>67</v>
      </c>
      <c r="E89">
        <v>64</v>
      </c>
      <c r="G89">
        <v>64</v>
      </c>
      <c r="I89">
        <v>69</v>
      </c>
    </row>
    <row r="90" spans="1:9" x14ac:dyDescent="0.2">
      <c r="A90">
        <v>86</v>
      </c>
      <c r="B90">
        <v>67</v>
      </c>
      <c r="E90">
        <v>64</v>
      </c>
      <c r="G90">
        <v>64</v>
      </c>
      <c r="I90">
        <v>69</v>
      </c>
    </row>
    <row r="91" spans="1:9" x14ac:dyDescent="0.2">
      <c r="A91">
        <v>87</v>
      </c>
      <c r="B91">
        <v>67</v>
      </c>
      <c r="E91">
        <v>64</v>
      </c>
      <c r="G91">
        <v>64</v>
      </c>
      <c r="I91">
        <v>69</v>
      </c>
    </row>
    <row r="92" spans="1:9" x14ac:dyDescent="0.2">
      <c r="A92">
        <v>88</v>
      </c>
      <c r="B92">
        <v>67</v>
      </c>
      <c r="E92">
        <v>64</v>
      </c>
      <c r="G92">
        <v>64</v>
      </c>
      <c r="I92">
        <v>69</v>
      </c>
    </row>
    <row r="93" spans="1:9" x14ac:dyDescent="0.2">
      <c r="A93">
        <v>89</v>
      </c>
      <c r="B93">
        <v>67</v>
      </c>
      <c r="E93">
        <v>64</v>
      </c>
      <c r="G93">
        <v>64</v>
      </c>
      <c r="I93">
        <v>69</v>
      </c>
    </row>
    <row r="94" spans="1:9" x14ac:dyDescent="0.2">
      <c r="A94">
        <v>90</v>
      </c>
      <c r="B94">
        <v>67</v>
      </c>
      <c r="E94">
        <v>64</v>
      </c>
      <c r="G94">
        <v>64</v>
      </c>
      <c r="I94">
        <v>69</v>
      </c>
    </row>
    <row r="95" spans="1:9" x14ac:dyDescent="0.2">
      <c r="A95">
        <v>91</v>
      </c>
      <c r="B95">
        <v>68</v>
      </c>
      <c r="E95">
        <v>64</v>
      </c>
      <c r="G95">
        <v>64</v>
      </c>
      <c r="I95">
        <v>69</v>
      </c>
    </row>
    <row r="96" spans="1:9" x14ac:dyDescent="0.2">
      <c r="A96">
        <v>92</v>
      </c>
      <c r="B96">
        <v>68</v>
      </c>
      <c r="E96">
        <v>64</v>
      </c>
      <c r="G96">
        <v>64</v>
      </c>
      <c r="I96">
        <v>69</v>
      </c>
    </row>
    <row r="97" spans="1:9" x14ac:dyDescent="0.2">
      <c r="A97">
        <v>93</v>
      </c>
      <c r="B97">
        <v>68</v>
      </c>
      <c r="E97">
        <v>64</v>
      </c>
      <c r="G97">
        <v>64</v>
      </c>
      <c r="I97">
        <v>69</v>
      </c>
    </row>
    <row r="98" spans="1:9" x14ac:dyDescent="0.2">
      <c r="A98">
        <v>94</v>
      </c>
      <c r="B98">
        <v>68</v>
      </c>
      <c r="E98">
        <v>64</v>
      </c>
      <c r="G98">
        <v>64</v>
      </c>
      <c r="I98">
        <v>69</v>
      </c>
    </row>
    <row r="99" spans="1:9" x14ac:dyDescent="0.2">
      <c r="A99">
        <v>95</v>
      </c>
      <c r="B99">
        <v>68</v>
      </c>
      <c r="E99">
        <v>65</v>
      </c>
      <c r="G99">
        <v>64</v>
      </c>
      <c r="I99">
        <v>69</v>
      </c>
    </row>
    <row r="100" spans="1:9" x14ac:dyDescent="0.2">
      <c r="A100">
        <v>96</v>
      </c>
      <c r="B100">
        <v>68</v>
      </c>
      <c r="E100">
        <v>65</v>
      </c>
      <c r="G100">
        <v>64</v>
      </c>
      <c r="I100">
        <v>69</v>
      </c>
    </row>
    <row r="101" spans="1:9" x14ac:dyDescent="0.2">
      <c r="A101">
        <v>97</v>
      </c>
      <c r="B101">
        <v>68</v>
      </c>
      <c r="E101">
        <v>65</v>
      </c>
      <c r="G101">
        <v>64</v>
      </c>
      <c r="I101">
        <v>69</v>
      </c>
    </row>
    <row r="102" spans="1:9" x14ac:dyDescent="0.2">
      <c r="A102">
        <v>98</v>
      </c>
      <c r="B102">
        <v>68</v>
      </c>
      <c r="E102">
        <v>65</v>
      </c>
      <c r="G102">
        <v>64</v>
      </c>
      <c r="I102">
        <v>69</v>
      </c>
    </row>
    <row r="103" spans="1:9" x14ac:dyDescent="0.2">
      <c r="A103">
        <v>99</v>
      </c>
      <c r="B103">
        <v>68</v>
      </c>
      <c r="E103">
        <v>65</v>
      </c>
      <c r="G103">
        <v>64</v>
      </c>
      <c r="I103">
        <v>69</v>
      </c>
    </row>
    <row r="104" spans="1:9" x14ac:dyDescent="0.2">
      <c r="A104">
        <v>100</v>
      </c>
      <c r="B104">
        <v>68</v>
      </c>
      <c r="E104">
        <v>65</v>
      </c>
      <c r="G104">
        <v>64</v>
      </c>
      <c r="I104">
        <v>69</v>
      </c>
    </row>
    <row r="105" spans="1:9" x14ac:dyDescent="0.2">
      <c r="A105">
        <v>101</v>
      </c>
      <c r="B105">
        <v>68</v>
      </c>
      <c r="E105">
        <v>65</v>
      </c>
      <c r="G105">
        <v>64</v>
      </c>
      <c r="I105">
        <v>69</v>
      </c>
    </row>
    <row r="106" spans="1:9" x14ac:dyDescent="0.2">
      <c r="A106">
        <v>102</v>
      </c>
      <c r="B106">
        <v>68</v>
      </c>
      <c r="E106">
        <v>65</v>
      </c>
      <c r="G106">
        <v>64</v>
      </c>
      <c r="I106">
        <v>69</v>
      </c>
    </row>
    <row r="107" spans="1:9" x14ac:dyDescent="0.2">
      <c r="A107">
        <v>103</v>
      </c>
      <c r="B107">
        <v>68</v>
      </c>
      <c r="E107">
        <v>65</v>
      </c>
      <c r="G107">
        <v>64</v>
      </c>
      <c r="I107">
        <v>70</v>
      </c>
    </row>
    <row r="108" spans="1:9" x14ac:dyDescent="0.2">
      <c r="A108">
        <v>104</v>
      </c>
      <c r="B108">
        <v>68</v>
      </c>
      <c r="E108">
        <v>65</v>
      </c>
      <c r="G108">
        <v>64</v>
      </c>
      <c r="I108">
        <v>70</v>
      </c>
    </row>
    <row r="109" spans="1:9" x14ac:dyDescent="0.2">
      <c r="A109">
        <v>105</v>
      </c>
      <c r="B109">
        <v>68</v>
      </c>
      <c r="E109">
        <v>65</v>
      </c>
      <c r="G109">
        <v>64</v>
      </c>
      <c r="I109">
        <v>70</v>
      </c>
    </row>
    <row r="110" spans="1:9" x14ac:dyDescent="0.2">
      <c r="A110">
        <v>106</v>
      </c>
      <c r="B110">
        <v>68</v>
      </c>
      <c r="E110">
        <v>65</v>
      </c>
      <c r="G110">
        <v>64</v>
      </c>
      <c r="I110">
        <v>70</v>
      </c>
    </row>
    <row r="111" spans="1:9" x14ac:dyDescent="0.2">
      <c r="A111">
        <v>107</v>
      </c>
      <c r="B111">
        <v>68</v>
      </c>
      <c r="E111">
        <v>65</v>
      </c>
      <c r="G111">
        <v>64</v>
      </c>
      <c r="I111">
        <v>70</v>
      </c>
    </row>
    <row r="112" spans="1:9" x14ac:dyDescent="0.2">
      <c r="A112">
        <v>108</v>
      </c>
      <c r="B112">
        <v>68</v>
      </c>
      <c r="E112">
        <v>65</v>
      </c>
      <c r="G112">
        <v>64</v>
      </c>
      <c r="I112">
        <v>70</v>
      </c>
    </row>
    <row r="113" spans="1:9" x14ac:dyDescent="0.2">
      <c r="A113">
        <v>109</v>
      </c>
      <c r="B113">
        <v>68</v>
      </c>
      <c r="E113">
        <v>65</v>
      </c>
      <c r="G113">
        <v>64</v>
      </c>
      <c r="I113">
        <v>70</v>
      </c>
    </row>
    <row r="114" spans="1:9" x14ac:dyDescent="0.2">
      <c r="A114">
        <v>110</v>
      </c>
      <c r="B114">
        <v>68</v>
      </c>
      <c r="E114">
        <v>65</v>
      </c>
      <c r="G114">
        <v>64</v>
      </c>
      <c r="I114">
        <v>70</v>
      </c>
    </row>
    <row r="115" spans="1:9" x14ac:dyDescent="0.2">
      <c r="A115">
        <v>111</v>
      </c>
      <c r="B115">
        <v>68</v>
      </c>
      <c r="E115">
        <v>65</v>
      </c>
      <c r="G115">
        <v>64</v>
      </c>
      <c r="I115">
        <v>70</v>
      </c>
    </row>
    <row r="116" spans="1:9" x14ac:dyDescent="0.2">
      <c r="A116">
        <v>112</v>
      </c>
      <c r="B116">
        <v>68</v>
      </c>
      <c r="E116">
        <v>65</v>
      </c>
      <c r="G116">
        <v>64</v>
      </c>
      <c r="I116">
        <v>70</v>
      </c>
    </row>
    <row r="117" spans="1:9" x14ac:dyDescent="0.2">
      <c r="A117">
        <v>113</v>
      </c>
      <c r="B117">
        <v>68</v>
      </c>
      <c r="E117">
        <v>65</v>
      </c>
      <c r="G117">
        <v>64</v>
      </c>
      <c r="I117">
        <v>70</v>
      </c>
    </row>
    <row r="118" spans="1:9" x14ac:dyDescent="0.2">
      <c r="A118">
        <v>114</v>
      </c>
      <c r="B118">
        <v>68</v>
      </c>
      <c r="E118">
        <v>65</v>
      </c>
      <c r="G118">
        <v>64</v>
      </c>
      <c r="I118">
        <v>70</v>
      </c>
    </row>
    <row r="119" spans="1:9" x14ac:dyDescent="0.2">
      <c r="A119">
        <v>115</v>
      </c>
      <c r="B119">
        <v>68</v>
      </c>
      <c r="E119">
        <v>65</v>
      </c>
      <c r="G119">
        <v>64</v>
      </c>
      <c r="I119">
        <v>70</v>
      </c>
    </row>
    <row r="120" spans="1:9" x14ac:dyDescent="0.2">
      <c r="A120">
        <v>116</v>
      </c>
      <c r="B120">
        <v>68</v>
      </c>
      <c r="E120">
        <v>65</v>
      </c>
      <c r="G120">
        <v>64</v>
      </c>
      <c r="I120">
        <v>70</v>
      </c>
    </row>
    <row r="121" spans="1:9" x14ac:dyDescent="0.2">
      <c r="A121">
        <v>117</v>
      </c>
      <c r="B121">
        <v>68</v>
      </c>
      <c r="E121">
        <v>65</v>
      </c>
      <c r="G121">
        <v>64</v>
      </c>
      <c r="I121">
        <v>70</v>
      </c>
    </row>
    <row r="122" spans="1:9" x14ac:dyDescent="0.2">
      <c r="A122">
        <v>118</v>
      </c>
      <c r="B122">
        <v>68</v>
      </c>
      <c r="E122">
        <v>65</v>
      </c>
      <c r="G122">
        <v>64</v>
      </c>
      <c r="I122">
        <v>70</v>
      </c>
    </row>
    <row r="123" spans="1:9" x14ac:dyDescent="0.2">
      <c r="A123">
        <v>119</v>
      </c>
      <c r="B123">
        <v>68</v>
      </c>
      <c r="E123">
        <v>65</v>
      </c>
      <c r="G123">
        <v>64</v>
      </c>
      <c r="I123">
        <v>70</v>
      </c>
    </row>
    <row r="124" spans="1:9" x14ac:dyDescent="0.2">
      <c r="A124">
        <v>120</v>
      </c>
      <c r="B124">
        <v>68</v>
      </c>
      <c r="E124">
        <v>66</v>
      </c>
      <c r="G124">
        <v>65</v>
      </c>
      <c r="I124">
        <v>70</v>
      </c>
    </row>
    <row r="125" spans="1:9" x14ac:dyDescent="0.2">
      <c r="A125">
        <v>121</v>
      </c>
      <c r="B125">
        <v>68</v>
      </c>
      <c r="E125">
        <v>66</v>
      </c>
      <c r="G125">
        <v>65</v>
      </c>
      <c r="I125">
        <v>70</v>
      </c>
    </row>
    <row r="126" spans="1:9" x14ac:dyDescent="0.2">
      <c r="A126">
        <v>122</v>
      </c>
      <c r="B126">
        <v>68</v>
      </c>
      <c r="E126">
        <v>66</v>
      </c>
      <c r="G126">
        <v>65</v>
      </c>
      <c r="I126">
        <v>70</v>
      </c>
    </row>
    <row r="127" spans="1:9" x14ac:dyDescent="0.2">
      <c r="A127">
        <v>123</v>
      </c>
      <c r="B127">
        <v>68</v>
      </c>
      <c r="E127">
        <v>66</v>
      </c>
      <c r="G127">
        <v>65</v>
      </c>
      <c r="I127">
        <v>71</v>
      </c>
    </row>
    <row r="128" spans="1:9" x14ac:dyDescent="0.2">
      <c r="A128">
        <v>124</v>
      </c>
      <c r="B128">
        <v>68</v>
      </c>
      <c r="E128">
        <v>66</v>
      </c>
      <c r="G128">
        <v>65</v>
      </c>
      <c r="I128">
        <v>71</v>
      </c>
    </row>
    <row r="129" spans="1:9" x14ac:dyDescent="0.2">
      <c r="A129">
        <v>125</v>
      </c>
      <c r="B129">
        <v>68</v>
      </c>
      <c r="E129">
        <v>66</v>
      </c>
      <c r="G129">
        <v>65</v>
      </c>
      <c r="I129">
        <v>71</v>
      </c>
    </row>
    <row r="130" spans="1:9" x14ac:dyDescent="0.2">
      <c r="A130">
        <v>126</v>
      </c>
      <c r="B130">
        <v>69</v>
      </c>
      <c r="E130">
        <v>66</v>
      </c>
      <c r="G130">
        <v>65</v>
      </c>
      <c r="I130">
        <v>71</v>
      </c>
    </row>
    <row r="131" spans="1:9" x14ac:dyDescent="0.2">
      <c r="A131">
        <v>127</v>
      </c>
      <c r="B131">
        <v>69</v>
      </c>
      <c r="E131">
        <v>66</v>
      </c>
      <c r="G131">
        <v>65</v>
      </c>
      <c r="I131">
        <v>71</v>
      </c>
    </row>
    <row r="132" spans="1:9" x14ac:dyDescent="0.2">
      <c r="A132">
        <v>128</v>
      </c>
      <c r="B132">
        <v>69</v>
      </c>
      <c r="E132">
        <v>66</v>
      </c>
      <c r="G132">
        <v>65</v>
      </c>
      <c r="I132">
        <v>71</v>
      </c>
    </row>
    <row r="133" spans="1:9" x14ac:dyDescent="0.2">
      <c r="A133">
        <v>129</v>
      </c>
      <c r="B133">
        <v>69</v>
      </c>
      <c r="E133">
        <v>66</v>
      </c>
      <c r="G133">
        <v>65</v>
      </c>
      <c r="I133">
        <v>71</v>
      </c>
    </row>
    <row r="134" spans="1:9" x14ac:dyDescent="0.2">
      <c r="A134">
        <v>130</v>
      </c>
      <c r="B134">
        <v>69</v>
      </c>
      <c r="E134">
        <v>66</v>
      </c>
      <c r="G134">
        <v>65</v>
      </c>
      <c r="I134">
        <v>71</v>
      </c>
    </row>
    <row r="135" spans="1:9" x14ac:dyDescent="0.2">
      <c r="A135">
        <v>131</v>
      </c>
      <c r="B135">
        <v>69</v>
      </c>
      <c r="E135">
        <v>66</v>
      </c>
      <c r="G135">
        <v>65</v>
      </c>
      <c r="I135">
        <v>71</v>
      </c>
    </row>
    <row r="136" spans="1:9" x14ac:dyDescent="0.2">
      <c r="A136">
        <v>132</v>
      </c>
      <c r="B136">
        <v>69</v>
      </c>
      <c r="E136">
        <v>66</v>
      </c>
      <c r="G136">
        <v>65</v>
      </c>
      <c r="I136">
        <v>71</v>
      </c>
    </row>
    <row r="137" spans="1:9" x14ac:dyDescent="0.2">
      <c r="A137">
        <v>133</v>
      </c>
      <c r="B137">
        <v>69</v>
      </c>
      <c r="E137">
        <v>66</v>
      </c>
      <c r="G137">
        <v>65</v>
      </c>
      <c r="I137">
        <v>71</v>
      </c>
    </row>
    <row r="138" spans="1:9" x14ac:dyDescent="0.2">
      <c r="A138">
        <v>134</v>
      </c>
      <c r="B138">
        <v>69</v>
      </c>
      <c r="E138">
        <v>66</v>
      </c>
      <c r="G138">
        <v>65</v>
      </c>
      <c r="I138">
        <v>71</v>
      </c>
    </row>
    <row r="139" spans="1:9" x14ac:dyDescent="0.2">
      <c r="A139">
        <v>135</v>
      </c>
      <c r="B139">
        <v>69</v>
      </c>
      <c r="E139">
        <v>66</v>
      </c>
      <c r="G139">
        <v>65</v>
      </c>
      <c r="I139">
        <v>71</v>
      </c>
    </row>
    <row r="140" spans="1:9" x14ac:dyDescent="0.2">
      <c r="A140">
        <v>136</v>
      </c>
      <c r="B140">
        <v>69</v>
      </c>
      <c r="E140">
        <v>66</v>
      </c>
      <c r="G140">
        <v>65</v>
      </c>
      <c r="I140">
        <v>71</v>
      </c>
    </row>
    <row r="141" spans="1:9" x14ac:dyDescent="0.2">
      <c r="A141">
        <v>137</v>
      </c>
      <c r="B141">
        <v>69</v>
      </c>
      <c r="E141">
        <v>66</v>
      </c>
      <c r="G141">
        <v>65</v>
      </c>
      <c r="I141">
        <v>71</v>
      </c>
    </row>
    <row r="142" spans="1:9" x14ac:dyDescent="0.2">
      <c r="A142">
        <v>138</v>
      </c>
      <c r="B142">
        <v>69</v>
      </c>
      <c r="E142">
        <v>66</v>
      </c>
      <c r="G142">
        <v>65</v>
      </c>
      <c r="I142">
        <v>71</v>
      </c>
    </row>
    <row r="143" spans="1:9" x14ac:dyDescent="0.2">
      <c r="A143">
        <v>139</v>
      </c>
      <c r="B143">
        <v>69</v>
      </c>
      <c r="E143">
        <v>66</v>
      </c>
      <c r="G143">
        <v>65</v>
      </c>
      <c r="I143">
        <v>71</v>
      </c>
    </row>
    <row r="144" spans="1:9" x14ac:dyDescent="0.2">
      <c r="A144">
        <v>140</v>
      </c>
      <c r="B144">
        <v>69</v>
      </c>
      <c r="E144">
        <v>66</v>
      </c>
      <c r="G144">
        <v>65</v>
      </c>
      <c r="I144">
        <v>71</v>
      </c>
    </row>
    <row r="145" spans="1:9" x14ac:dyDescent="0.2">
      <c r="A145">
        <v>141</v>
      </c>
      <c r="B145">
        <v>69</v>
      </c>
      <c r="E145">
        <v>66</v>
      </c>
      <c r="G145">
        <v>65</v>
      </c>
      <c r="I145">
        <v>71</v>
      </c>
    </row>
    <row r="146" spans="1:9" x14ac:dyDescent="0.2">
      <c r="A146">
        <v>142</v>
      </c>
      <c r="B146">
        <v>69</v>
      </c>
      <c r="E146">
        <v>66</v>
      </c>
      <c r="G146">
        <v>65</v>
      </c>
      <c r="I146">
        <v>71</v>
      </c>
    </row>
    <row r="147" spans="1:9" x14ac:dyDescent="0.2">
      <c r="A147">
        <v>143</v>
      </c>
      <c r="B147">
        <v>69</v>
      </c>
      <c r="E147">
        <v>66</v>
      </c>
      <c r="G147">
        <v>65</v>
      </c>
      <c r="I147">
        <v>71</v>
      </c>
    </row>
    <row r="148" spans="1:9" x14ac:dyDescent="0.2">
      <c r="A148">
        <v>144</v>
      </c>
      <c r="B148">
        <v>69</v>
      </c>
      <c r="E148">
        <v>66</v>
      </c>
      <c r="G148">
        <v>65</v>
      </c>
      <c r="I148">
        <v>71</v>
      </c>
    </row>
    <row r="149" spans="1:9" x14ac:dyDescent="0.2">
      <c r="A149">
        <v>145</v>
      </c>
      <c r="B149">
        <v>69</v>
      </c>
      <c r="E149">
        <v>66</v>
      </c>
      <c r="G149">
        <v>65</v>
      </c>
      <c r="I149">
        <v>71</v>
      </c>
    </row>
    <row r="150" spans="1:9" x14ac:dyDescent="0.2">
      <c r="A150">
        <v>146</v>
      </c>
      <c r="B150">
        <v>69</v>
      </c>
      <c r="E150">
        <v>66</v>
      </c>
      <c r="G150">
        <v>65</v>
      </c>
      <c r="I150">
        <v>71</v>
      </c>
    </row>
    <row r="151" spans="1:9" x14ac:dyDescent="0.2">
      <c r="A151">
        <v>147</v>
      </c>
      <c r="B151">
        <v>69</v>
      </c>
      <c r="E151">
        <v>67</v>
      </c>
      <c r="G151">
        <v>65</v>
      </c>
      <c r="I151">
        <v>71</v>
      </c>
    </row>
    <row r="152" spans="1:9" x14ac:dyDescent="0.2">
      <c r="A152">
        <v>148</v>
      </c>
      <c r="B152">
        <v>69</v>
      </c>
      <c r="E152">
        <v>67</v>
      </c>
      <c r="G152">
        <v>65</v>
      </c>
      <c r="I152">
        <v>71</v>
      </c>
    </row>
    <row r="153" spans="1:9" x14ac:dyDescent="0.2">
      <c r="A153">
        <v>149</v>
      </c>
      <c r="B153">
        <v>69</v>
      </c>
      <c r="E153">
        <v>67</v>
      </c>
      <c r="G153">
        <v>65</v>
      </c>
      <c r="I153">
        <v>71</v>
      </c>
    </row>
    <row r="154" spans="1:9" x14ac:dyDescent="0.2">
      <c r="A154">
        <v>150</v>
      </c>
      <c r="B154">
        <v>69</v>
      </c>
      <c r="E154">
        <v>67</v>
      </c>
      <c r="G154">
        <v>65</v>
      </c>
      <c r="I154">
        <v>71</v>
      </c>
    </row>
    <row r="155" spans="1:9" x14ac:dyDescent="0.2">
      <c r="A155">
        <v>151</v>
      </c>
      <c r="B155">
        <v>69</v>
      </c>
      <c r="E155">
        <v>67</v>
      </c>
      <c r="G155">
        <v>65</v>
      </c>
      <c r="I155">
        <v>71</v>
      </c>
    </row>
    <row r="156" spans="1:9" x14ac:dyDescent="0.2">
      <c r="A156">
        <v>152</v>
      </c>
      <c r="B156">
        <v>69</v>
      </c>
      <c r="E156">
        <v>67</v>
      </c>
      <c r="G156">
        <v>65</v>
      </c>
      <c r="I156">
        <v>71</v>
      </c>
    </row>
    <row r="157" spans="1:9" x14ac:dyDescent="0.2">
      <c r="A157">
        <v>153</v>
      </c>
      <c r="B157">
        <v>69</v>
      </c>
      <c r="E157">
        <v>67</v>
      </c>
      <c r="G157">
        <v>65</v>
      </c>
      <c r="I157">
        <v>71</v>
      </c>
    </row>
    <row r="158" spans="1:9" x14ac:dyDescent="0.2">
      <c r="A158">
        <v>154</v>
      </c>
      <c r="B158">
        <v>70</v>
      </c>
      <c r="E158">
        <v>67</v>
      </c>
      <c r="G158">
        <v>65</v>
      </c>
      <c r="I158">
        <v>71</v>
      </c>
    </row>
    <row r="159" spans="1:9" x14ac:dyDescent="0.2">
      <c r="A159">
        <v>155</v>
      </c>
      <c r="B159">
        <v>70</v>
      </c>
      <c r="E159">
        <v>67</v>
      </c>
      <c r="G159">
        <v>65</v>
      </c>
      <c r="I159">
        <v>71</v>
      </c>
    </row>
    <row r="160" spans="1:9" x14ac:dyDescent="0.2">
      <c r="A160">
        <v>156</v>
      </c>
      <c r="B160">
        <v>70</v>
      </c>
      <c r="E160">
        <v>67</v>
      </c>
      <c r="G160">
        <v>66</v>
      </c>
      <c r="I160">
        <v>71</v>
      </c>
    </row>
    <row r="161" spans="1:9" x14ac:dyDescent="0.2">
      <c r="A161">
        <v>157</v>
      </c>
      <c r="B161">
        <v>70</v>
      </c>
      <c r="E161">
        <v>67</v>
      </c>
      <c r="G161">
        <v>66</v>
      </c>
      <c r="I161">
        <v>71</v>
      </c>
    </row>
    <row r="162" spans="1:9" x14ac:dyDescent="0.2">
      <c r="A162">
        <v>158</v>
      </c>
      <c r="B162">
        <v>70</v>
      </c>
      <c r="E162">
        <v>67</v>
      </c>
      <c r="G162">
        <v>66</v>
      </c>
      <c r="I162">
        <v>71</v>
      </c>
    </row>
    <row r="163" spans="1:9" x14ac:dyDescent="0.2">
      <c r="A163">
        <v>159</v>
      </c>
      <c r="B163">
        <v>70</v>
      </c>
      <c r="E163">
        <v>67</v>
      </c>
      <c r="G163">
        <v>66</v>
      </c>
      <c r="I163">
        <v>71</v>
      </c>
    </row>
    <row r="164" spans="1:9" x14ac:dyDescent="0.2">
      <c r="A164">
        <v>160</v>
      </c>
      <c r="B164">
        <v>70</v>
      </c>
      <c r="E164">
        <v>67</v>
      </c>
      <c r="G164">
        <v>66</v>
      </c>
      <c r="I164">
        <v>71</v>
      </c>
    </row>
    <row r="165" spans="1:9" x14ac:dyDescent="0.2">
      <c r="A165">
        <v>161</v>
      </c>
      <c r="B165">
        <v>70</v>
      </c>
      <c r="E165">
        <v>67</v>
      </c>
      <c r="G165">
        <v>66</v>
      </c>
      <c r="I165">
        <v>71</v>
      </c>
    </row>
    <row r="166" spans="1:9" x14ac:dyDescent="0.2">
      <c r="A166">
        <v>162</v>
      </c>
      <c r="B166">
        <v>70</v>
      </c>
      <c r="E166">
        <v>67</v>
      </c>
      <c r="G166">
        <v>66</v>
      </c>
      <c r="I166">
        <v>71</v>
      </c>
    </row>
    <row r="167" spans="1:9" x14ac:dyDescent="0.2">
      <c r="A167">
        <v>163</v>
      </c>
      <c r="B167">
        <v>70</v>
      </c>
      <c r="E167">
        <v>67</v>
      </c>
      <c r="G167">
        <v>66</v>
      </c>
      <c r="I167">
        <v>71</v>
      </c>
    </row>
    <row r="168" spans="1:9" x14ac:dyDescent="0.2">
      <c r="A168">
        <v>164</v>
      </c>
      <c r="B168">
        <v>70</v>
      </c>
      <c r="E168">
        <v>67</v>
      </c>
      <c r="G168">
        <v>66</v>
      </c>
      <c r="I168">
        <v>71</v>
      </c>
    </row>
    <row r="169" spans="1:9" x14ac:dyDescent="0.2">
      <c r="A169">
        <v>165</v>
      </c>
      <c r="B169">
        <v>70</v>
      </c>
      <c r="E169">
        <v>67</v>
      </c>
      <c r="G169">
        <v>66</v>
      </c>
      <c r="I169">
        <v>71</v>
      </c>
    </row>
    <row r="170" spans="1:9" x14ac:dyDescent="0.2">
      <c r="A170">
        <v>166</v>
      </c>
      <c r="B170">
        <v>70</v>
      </c>
      <c r="E170">
        <v>67</v>
      </c>
      <c r="G170">
        <v>66</v>
      </c>
      <c r="I170">
        <v>71</v>
      </c>
    </row>
    <row r="171" spans="1:9" x14ac:dyDescent="0.2">
      <c r="A171">
        <v>167</v>
      </c>
      <c r="B171">
        <v>70</v>
      </c>
      <c r="E171">
        <v>67</v>
      </c>
      <c r="G171">
        <v>66</v>
      </c>
      <c r="I171">
        <v>71</v>
      </c>
    </row>
    <row r="172" spans="1:9" x14ac:dyDescent="0.2">
      <c r="A172">
        <v>168</v>
      </c>
      <c r="B172">
        <v>70</v>
      </c>
      <c r="E172">
        <v>68</v>
      </c>
      <c r="G172">
        <v>66</v>
      </c>
      <c r="I172">
        <v>71</v>
      </c>
    </row>
    <row r="173" spans="1:9" x14ac:dyDescent="0.2">
      <c r="A173">
        <v>169</v>
      </c>
      <c r="B173">
        <v>70</v>
      </c>
      <c r="E173">
        <v>68</v>
      </c>
      <c r="G173">
        <v>66</v>
      </c>
      <c r="I173">
        <v>71</v>
      </c>
    </row>
    <row r="174" spans="1:9" x14ac:dyDescent="0.2">
      <c r="A174">
        <v>170</v>
      </c>
      <c r="B174">
        <v>71</v>
      </c>
      <c r="E174">
        <v>68</v>
      </c>
      <c r="G174">
        <v>66</v>
      </c>
      <c r="I174">
        <v>71</v>
      </c>
    </row>
    <row r="175" spans="1:9" x14ac:dyDescent="0.2">
      <c r="A175">
        <v>171</v>
      </c>
      <c r="B175">
        <v>71</v>
      </c>
      <c r="E175">
        <v>68</v>
      </c>
      <c r="G175">
        <v>66</v>
      </c>
      <c r="I175">
        <v>71</v>
      </c>
    </row>
    <row r="176" spans="1:9" x14ac:dyDescent="0.2">
      <c r="A176">
        <v>172</v>
      </c>
      <c r="B176">
        <v>71</v>
      </c>
      <c r="E176">
        <v>68</v>
      </c>
      <c r="G176">
        <v>66</v>
      </c>
      <c r="I176">
        <v>71</v>
      </c>
    </row>
    <row r="177" spans="1:9" x14ac:dyDescent="0.2">
      <c r="A177">
        <v>173</v>
      </c>
      <c r="B177">
        <v>71</v>
      </c>
      <c r="E177">
        <v>68</v>
      </c>
      <c r="G177">
        <v>66</v>
      </c>
      <c r="I177">
        <v>71</v>
      </c>
    </row>
    <row r="178" spans="1:9" x14ac:dyDescent="0.2">
      <c r="A178">
        <v>174</v>
      </c>
      <c r="B178">
        <v>71</v>
      </c>
      <c r="E178">
        <v>68</v>
      </c>
      <c r="G178">
        <v>66</v>
      </c>
      <c r="I178">
        <v>71</v>
      </c>
    </row>
    <row r="179" spans="1:9" x14ac:dyDescent="0.2">
      <c r="A179">
        <v>175</v>
      </c>
      <c r="B179">
        <v>71</v>
      </c>
      <c r="E179">
        <v>68</v>
      </c>
      <c r="G179">
        <v>66</v>
      </c>
      <c r="I179">
        <v>71</v>
      </c>
    </row>
    <row r="180" spans="1:9" x14ac:dyDescent="0.2">
      <c r="A180">
        <v>176</v>
      </c>
      <c r="B180">
        <v>71</v>
      </c>
      <c r="E180">
        <v>68</v>
      </c>
      <c r="G180">
        <v>66</v>
      </c>
      <c r="I180">
        <v>71</v>
      </c>
    </row>
    <row r="181" spans="1:9" x14ac:dyDescent="0.2">
      <c r="A181">
        <v>177</v>
      </c>
      <c r="B181">
        <v>71</v>
      </c>
      <c r="E181">
        <v>68</v>
      </c>
      <c r="G181">
        <v>67</v>
      </c>
      <c r="I181">
        <v>72</v>
      </c>
    </row>
    <row r="182" spans="1:9" x14ac:dyDescent="0.2">
      <c r="A182">
        <v>178</v>
      </c>
      <c r="B182">
        <v>71</v>
      </c>
      <c r="E182">
        <v>68</v>
      </c>
      <c r="G182">
        <v>67</v>
      </c>
      <c r="I182">
        <v>72</v>
      </c>
    </row>
    <row r="183" spans="1:9" x14ac:dyDescent="0.2">
      <c r="A183">
        <v>179</v>
      </c>
      <c r="B183">
        <v>71</v>
      </c>
      <c r="E183">
        <v>68</v>
      </c>
      <c r="G183">
        <v>67</v>
      </c>
      <c r="I183">
        <v>72</v>
      </c>
    </row>
    <row r="184" spans="1:9" x14ac:dyDescent="0.2">
      <c r="A184">
        <v>180</v>
      </c>
      <c r="B184">
        <v>71</v>
      </c>
      <c r="E184">
        <v>68</v>
      </c>
      <c r="G184">
        <v>67</v>
      </c>
      <c r="I184">
        <v>72</v>
      </c>
    </row>
    <row r="185" spans="1:9" x14ac:dyDescent="0.2">
      <c r="A185">
        <v>181</v>
      </c>
      <c r="B185">
        <v>71</v>
      </c>
      <c r="E185">
        <v>68</v>
      </c>
      <c r="G185">
        <v>67</v>
      </c>
      <c r="I185">
        <v>72</v>
      </c>
    </row>
    <row r="186" spans="1:9" x14ac:dyDescent="0.2">
      <c r="A186">
        <v>182</v>
      </c>
      <c r="B186">
        <v>71</v>
      </c>
      <c r="E186">
        <v>68</v>
      </c>
      <c r="G186">
        <v>67</v>
      </c>
      <c r="I186">
        <v>72</v>
      </c>
    </row>
    <row r="187" spans="1:9" x14ac:dyDescent="0.2">
      <c r="A187">
        <v>183</v>
      </c>
      <c r="B187">
        <v>71</v>
      </c>
      <c r="E187">
        <v>68</v>
      </c>
      <c r="G187">
        <v>67</v>
      </c>
      <c r="I187">
        <v>72</v>
      </c>
    </row>
    <row r="188" spans="1:9" x14ac:dyDescent="0.2">
      <c r="A188">
        <v>184</v>
      </c>
      <c r="B188">
        <v>72</v>
      </c>
      <c r="E188">
        <v>68</v>
      </c>
      <c r="G188">
        <v>68</v>
      </c>
      <c r="I188">
        <v>72</v>
      </c>
    </row>
    <row r="189" spans="1:9" x14ac:dyDescent="0.2">
      <c r="A189">
        <v>185</v>
      </c>
      <c r="B189">
        <v>72</v>
      </c>
      <c r="E189">
        <v>68</v>
      </c>
      <c r="G189">
        <v>68</v>
      </c>
      <c r="I189">
        <v>72</v>
      </c>
    </row>
    <row r="190" spans="1:9" x14ac:dyDescent="0.2">
      <c r="A190">
        <v>186</v>
      </c>
      <c r="B190">
        <v>72</v>
      </c>
      <c r="E190">
        <v>68</v>
      </c>
      <c r="G190">
        <v>68</v>
      </c>
      <c r="I190">
        <v>72</v>
      </c>
    </row>
    <row r="191" spans="1:9" x14ac:dyDescent="0.2">
      <c r="A191">
        <v>187</v>
      </c>
      <c r="B191">
        <v>72</v>
      </c>
      <c r="E191">
        <v>68</v>
      </c>
      <c r="G191">
        <v>68</v>
      </c>
      <c r="I191">
        <v>72</v>
      </c>
    </row>
    <row r="192" spans="1:9" x14ac:dyDescent="0.2">
      <c r="A192">
        <v>188</v>
      </c>
      <c r="B192">
        <v>72</v>
      </c>
      <c r="E192">
        <v>68</v>
      </c>
      <c r="G192">
        <v>68</v>
      </c>
      <c r="I192">
        <v>72</v>
      </c>
    </row>
    <row r="193" spans="1:9" x14ac:dyDescent="0.2">
      <c r="A193">
        <v>189</v>
      </c>
      <c r="B193">
        <v>72</v>
      </c>
      <c r="E193">
        <v>68</v>
      </c>
      <c r="G193">
        <v>68</v>
      </c>
      <c r="I193">
        <v>72</v>
      </c>
    </row>
    <row r="194" spans="1:9" x14ac:dyDescent="0.2">
      <c r="A194">
        <v>190</v>
      </c>
      <c r="B194">
        <v>72</v>
      </c>
      <c r="E194">
        <v>68</v>
      </c>
      <c r="G194">
        <v>68</v>
      </c>
      <c r="I194">
        <v>72</v>
      </c>
    </row>
    <row r="195" spans="1:9" x14ac:dyDescent="0.2">
      <c r="A195">
        <v>191</v>
      </c>
      <c r="B195">
        <v>72</v>
      </c>
      <c r="E195">
        <v>68</v>
      </c>
      <c r="G195">
        <v>68</v>
      </c>
      <c r="I195">
        <v>72</v>
      </c>
    </row>
    <row r="196" spans="1:9" x14ac:dyDescent="0.2">
      <c r="A196">
        <v>192</v>
      </c>
      <c r="B196">
        <v>72</v>
      </c>
      <c r="E196">
        <v>68</v>
      </c>
      <c r="G196">
        <v>69</v>
      </c>
      <c r="I196">
        <v>72</v>
      </c>
    </row>
    <row r="197" spans="1:9" x14ac:dyDescent="0.2">
      <c r="A197">
        <v>193</v>
      </c>
      <c r="B197">
        <v>72</v>
      </c>
      <c r="E197">
        <v>68</v>
      </c>
      <c r="G197">
        <v>69</v>
      </c>
      <c r="I197">
        <v>72</v>
      </c>
    </row>
    <row r="198" spans="1:9" x14ac:dyDescent="0.2">
      <c r="A198">
        <v>194</v>
      </c>
      <c r="B198">
        <v>73</v>
      </c>
      <c r="E198">
        <v>68</v>
      </c>
      <c r="G198">
        <v>69</v>
      </c>
      <c r="I198">
        <v>72</v>
      </c>
    </row>
    <row r="199" spans="1:9" x14ac:dyDescent="0.2">
      <c r="A199">
        <v>195</v>
      </c>
      <c r="B199">
        <v>73</v>
      </c>
      <c r="E199">
        <v>68</v>
      </c>
      <c r="G199">
        <v>69</v>
      </c>
      <c r="I199">
        <v>72</v>
      </c>
    </row>
    <row r="200" spans="1:9" x14ac:dyDescent="0.2">
      <c r="A200">
        <v>196</v>
      </c>
      <c r="B200">
        <v>73</v>
      </c>
      <c r="E200">
        <v>68</v>
      </c>
      <c r="G200">
        <v>69</v>
      </c>
      <c r="I200">
        <v>72</v>
      </c>
    </row>
    <row r="201" spans="1:9" x14ac:dyDescent="0.2">
      <c r="A201">
        <v>197</v>
      </c>
      <c r="B201">
        <v>73</v>
      </c>
      <c r="E201">
        <v>69</v>
      </c>
      <c r="G201">
        <v>69</v>
      </c>
      <c r="I201">
        <v>72</v>
      </c>
    </row>
    <row r="202" spans="1:9" x14ac:dyDescent="0.2">
      <c r="A202">
        <v>198</v>
      </c>
      <c r="B202">
        <v>73</v>
      </c>
      <c r="E202">
        <v>69</v>
      </c>
      <c r="G202">
        <v>69</v>
      </c>
      <c r="I202">
        <v>72</v>
      </c>
    </row>
    <row r="203" spans="1:9" x14ac:dyDescent="0.2">
      <c r="A203">
        <v>199</v>
      </c>
      <c r="B203">
        <v>73</v>
      </c>
      <c r="E203">
        <v>69</v>
      </c>
      <c r="G203">
        <v>69</v>
      </c>
      <c r="I203">
        <v>72</v>
      </c>
    </row>
    <row r="204" spans="1:9" x14ac:dyDescent="0.2">
      <c r="A204">
        <v>200</v>
      </c>
      <c r="B204">
        <v>73</v>
      </c>
      <c r="E204">
        <v>69</v>
      </c>
      <c r="G204">
        <v>69</v>
      </c>
      <c r="I204">
        <v>72</v>
      </c>
    </row>
    <row r="205" spans="1:9" x14ac:dyDescent="0.2">
      <c r="A205">
        <v>201</v>
      </c>
      <c r="B205">
        <v>73</v>
      </c>
      <c r="E205">
        <v>69</v>
      </c>
      <c r="G205">
        <v>70</v>
      </c>
      <c r="I205">
        <v>72</v>
      </c>
    </row>
    <row r="206" spans="1:9" x14ac:dyDescent="0.2">
      <c r="A206">
        <v>202</v>
      </c>
      <c r="B206">
        <v>73</v>
      </c>
      <c r="E206">
        <v>69</v>
      </c>
      <c r="G206">
        <v>70</v>
      </c>
      <c r="I206">
        <v>72</v>
      </c>
    </row>
    <row r="207" spans="1:9" x14ac:dyDescent="0.2">
      <c r="A207">
        <v>203</v>
      </c>
      <c r="B207">
        <v>74</v>
      </c>
      <c r="E207">
        <v>69</v>
      </c>
      <c r="G207">
        <v>70</v>
      </c>
      <c r="I207">
        <v>72</v>
      </c>
    </row>
    <row r="208" spans="1:9" x14ac:dyDescent="0.2">
      <c r="A208">
        <v>204</v>
      </c>
      <c r="B208">
        <v>74</v>
      </c>
      <c r="E208">
        <v>69</v>
      </c>
      <c r="G208">
        <v>70</v>
      </c>
      <c r="I208">
        <v>72</v>
      </c>
    </row>
    <row r="209" spans="1:9" x14ac:dyDescent="0.2">
      <c r="A209">
        <v>205</v>
      </c>
      <c r="B209">
        <v>74</v>
      </c>
      <c r="E209">
        <v>69</v>
      </c>
      <c r="G209">
        <v>70</v>
      </c>
      <c r="I209">
        <v>72</v>
      </c>
    </row>
    <row r="210" spans="1:9" x14ac:dyDescent="0.2">
      <c r="A210">
        <v>206</v>
      </c>
      <c r="B210">
        <v>74</v>
      </c>
      <c r="E210">
        <v>69</v>
      </c>
      <c r="G210">
        <v>70</v>
      </c>
      <c r="I210">
        <v>72</v>
      </c>
    </row>
    <row r="211" spans="1:9" x14ac:dyDescent="0.2">
      <c r="A211">
        <v>207</v>
      </c>
      <c r="B211">
        <v>74</v>
      </c>
      <c r="E211">
        <v>69</v>
      </c>
      <c r="G211">
        <v>70</v>
      </c>
      <c r="I211">
        <v>72</v>
      </c>
    </row>
    <row r="212" spans="1:9" x14ac:dyDescent="0.2">
      <c r="A212">
        <v>208</v>
      </c>
      <c r="B212">
        <v>74</v>
      </c>
      <c r="E212">
        <v>69</v>
      </c>
      <c r="G212">
        <v>70</v>
      </c>
      <c r="I212">
        <v>72</v>
      </c>
    </row>
    <row r="213" spans="1:9" x14ac:dyDescent="0.2">
      <c r="A213">
        <v>209</v>
      </c>
      <c r="B213">
        <v>75</v>
      </c>
      <c r="E213">
        <v>69</v>
      </c>
      <c r="G213">
        <v>70</v>
      </c>
      <c r="I213">
        <v>72</v>
      </c>
    </row>
    <row r="214" spans="1:9" x14ac:dyDescent="0.2">
      <c r="A214">
        <v>210</v>
      </c>
      <c r="B214">
        <v>75</v>
      </c>
      <c r="E214">
        <v>69</v>
      </c>
      <c r="G214">
        <v>70</v>
      </c>
      <c r="I214">
        <v>72</v>
      </c>
    </row>
    <row r="215" spans="1:9" x14ac:dyDescent="0.2">
      <c r="A215">
        <v>211</v>
      </c>
      <c r="E215">
        <v>69</v>
      </c>
      <c r="G215">
        <v>71</v>
      </c>
      <c r="I215">
        <v>72</v>
      </c>
    </row>
    <row r="216" spans="1:9" x14ac:dyDescent="0.2">
      <c r="A216">
        <v>212</v>
      </c>
      <c r="E216">
        <v>69</v>
      </c>
      <c r="G216">
        <v>71</v>
      </c>
      <c r="I216">
        <v>72</v>
      </c>
    </row>
    <row r="217" spans="1:9" x14ac:dyDescent="0.2">
      <c r="A217">
        <v>213</v>
      </c>
      <c r="E217">
        <v>69</v>
      </c>
      <c r="G217">
        <v>71</v>
      </c>
      <c r="I217">
        <v>72</v>
      </c>
    </row>
    <row r="218" spans="1:9" x14ac:dyDescent="0.2">
      <c r="A218">
        <v>214</v>
      </c>
      <c r="E218">
        <v>69</v>
      </c>
      <c r="G218">
        <v>71</v>
      </c>
      <c r="I218">
        <v>72</v>
      </c>
    </row>
    <row r="219" spans="1:9" x14ac:dyDescent="0.2">
      <c r="A219">
        <v>215</v>
      </c>
      <c r="E219">
        <v>69</v>
      </c>
      <c r="G219">
        <v>71</v>
      </c>
      <c r="I219">
        <v>72</v>
      </c>
    </row>
    <row r="220" spans="1:9" x14ac:dyDescent="0.2">
      <c r="A220">
        <v>216</v>
      </c>
      <c r="E220">
        <v>69</v>
      </c>
      <c r="G220">
        <v>71</v>
      </c>
      <c r="I220">
        <v>72</v>
      </c>
    </row>
    <row r="221" spans="1:9" x14ac:dyDescent="0.2">
      <c r="A221">
        <v>217</v>
      </c>
      <c r="E221">
        <v>69</v>
      </c>
      <c r="G221">
        <v>71</v>
      </c>
      <c r="I221">
        <v>72</v>
      </c>
    </row>
    <row r="222" spans="1:9" x14ac:dyDescent="0.2">
      <c r="A222">
        <v>218</v>
      </c>
      <c r="E222">
        <v>69</v>
      </c>
      <c r="G222">
        <v>71</v>
      </c>
      <c r="I222">
        <v>72</v>
      </c>
    </row>
    <row r="223" spans="1:9" x14ac:dyDescent="0.2">
      <c r="A223">
        <v>219</v>
      </c>
      <c r="E223">
        <v>69</v>
      </c>
      <c r="G223">
        <v>71</v>
      </c>
      <c r="I223">
        <v>72</v>
      </c>
    </row>
    <row r="224" spans="1:9" x14ac:dyDescent="0.2">
      <c r="A224">
        <v>220</v>
      </c>
      <c r="E224">
        <v>69</v>
      </c>
      <c r="G224">
        <v>71</v>
      </c>
      <c r="I224">
        <v>72</v>
      </c>
    </row>
    <row r="225" spans="1:9" x14ac:dyDescent="0.2">
      <c r="A225">
        <v>221</v>
      </c>
      <c r="E225">
        <v>69</v>
      </c>
      <c r="G225">
        <v>71</v>
      </c>
      <c r="I225">
        <v>72</v>
      </c>
    </row>
    <row r="226" spans="1:9" x14ac:dyDescent="0.2">
      <c r="A226">
        <v>222</v>
      </c>
      <c r="E226">
        <v>69</v>
      </c>
      <c r="G226">
        <v>71</v>
      </c>
      <c r="I226">
        <v>72</v>
      </c>
    </row>
    <row r="227" spans="1:9" x14ac:dyDescent="0.2">
      <c r="A227">
        <v>223</v>
      </c>
      <c r="E227">
        <v>69</v>
      </c>
      <c r="G227">
        <v>71</v>
      </c>
      <c r="I227">
        <v>72</v>
      </c>
    </row>
    <row r="228" spans="1:9" x14ac:dyDescent="0.2">
      <c r="A228">
        <v>224</v>
      </c>
      <c r="E228">
        <v>69</v>
      </c>
      <c r="G228">
        <v>71</v>
      </c>
      <c r="I228">
        <v>72</v>
      </c>
    </row>
    <row r="229" spans="1:9" x14ac:dyDescent="0.2">
      <c r="A229">
        <v>225</v>
      </c>
      <c r="E229">
        <v>69</v>
      </c>
      <c r="G229">
        <v>71</v>
      </c>
      <c r="I229">
        <v>72</v>
      </c>
    </row>
    <row r="230" spans="1:9" x14ac:dyDescent="0.2">
      <c r="A230">
        <v>226</v>
      </c>
      <c r="E230">
        <v>69</v>
      </c>
      <c r="G230">
        <v>71</v>
      </c>
      <c r="I230">
        <v>72</v>
      </c>
    </row>
    <row r="231" spans="1:9" x14ac:dyDescent="0.2">
      <c r="A231">
        <v>227</v>
      </c>
      <c r="E231">
        <v>69</v>
      </c>
      <c r="G231">
        <v>71</v>
      </c>
      <c r="I231">
        <v>72</v>
      </c>
    </row>
    <row r="232" spans="1:9" x14ac:dyDescent="0.2">
      <c r="A232">
        <v>228</v>
      </c>
      <c r="E232">
        <v>69</v>
      </c>
      <c r="G232">
        <v>71</v>
      </c>
      <c r="I232">
        <v>72</v>
      </c>
    </row>
    <row r="233" spans="1:9" x14ac:dyDescent="0.2">
      <c r="A233">
        <v>229</v>
      </c>
      <c r="E233">
        <v>69</v>
      </c>
      <c r="G233">
        <v>71</v>
      </c>
      <c r="I233">
        <v>72</v>
      </c>
    </row>
    <row r="234" spans="1:9" x14ac:dyDescent="0.2">
      <c r="A234">
        <v>230</v>
      </c>
      <c r="E234">
        <v>69</v>
      </c>
      <c r="G234">
        <v>71</v>
      </c>
      <c r="I234">
        <v>72</v>
      </c>
    </row>
    <row r="235" spans="1:9" x14ac:dyDescent="0.2">
      <c r="A235">
        <v>231</v>
      </c>
      <c r="E235">
        <v>70</v>
      </c>
      <c r="G235">
        <v>71</v>
      </c>
      <c r="I235">
        <v>72</v>
      </c>
    </row>
    <row r="236" spans="1:9" x14ac:dyDescent="0.2">
      <c r="A236">
        <v>232</v>
      </c>
      <c r="E236">
        <v>70</v>
      </c>
      <c r="G236">
        <v>71</v>
      </c>
      <c r="I236">
        <v>72</v>
      </c>
    </row>
    <row r="237" spans="1:9" x14ac:dyDescent="0.2">
      <c r="A237">
        <v>233</v>
      </c>
      <c r="E237">
        <v>70</v>
      </c>
      <c r="G237">
        <v>71</v>
      </c>
      <c r="I237">
        <v>72</v>
      </c>
    </row>
    <row r="238" spans="1:9" x14ac:dyDescent="0.2">
      <c r="A238">
        <v>234</v>
      </c>
      <c r="E238">
        <v>70</v>
      </c>
      <c r="G238">
        <v>71</v>
      </c>
      <c r="I238">
        <v>72</v>
      </c>
    </row>
    <row r="239" spans="1:9" x14ac:dyDescent="0.2">
      <c r="A239">
        <v>235</v>
      </c>
      <c r="E239">
        <v>70</v>
      </c>
      <c r="G239">
        <v>72</v>
      </c>
      <c r="I239">
        <v>73</v>
      </c>
    </row>
    <row r="240" spans="1:9" x14ac:dyDescent="0.2">
      <c r="A240">
        <v>236</v>
      </c>
      <c r="E240">
        <v>70</v>
      </c>
      <c r="G240">
        <v>72</v>
      </c>
      <c r="I240">
        <v>73</v>
      </c>
    </row>
    <row r="241" spans="1:9" x14ac:dyDescent="0.2">
      <c r="A241">
        <v>237</v>
      </c>
      <c r="E241">
        <v>70</v>
      </c>
      <c r="G241">
        <v>72</v>
      </c>
      <c r="I241">
        <v>73</v>
      </c>
    </row>
    <row r="242" spans="1:9" x14ac:dyDescent="0.2">
      <c r="A242">
        <v>238</v>
      </c>
      <c r="E242">
        <v>70</v>
      </c>
      <c r="G242">
        <v>72</v>
      </c>
      <c r="I242">
        <v>73</v>
      </c>
    </row>
    <row r="243" spans="1:9" x14ac:dyDescent="0.2">
      <c r="A243">
        <v>239</v>
      </c>
      <c r="E243">
        <v>70</v>
      </c>
      <c r="G243">
        <v>72</v>
      </c>
      <c r="I243">
        <v>73</v>
      </c>
    </row>
    <row r="244" spans="1:9" x14ac:dyDescent="0.2">
      <c r="A244">
        <v>240</v>
      </c>
      <c r="E244">
        <v>70</v>
      </c>
      <c r="G244">
        <v>72</v>
      </c>
      <c r="I244">
        <v>73</v>
      </c>
    </row>
    <row r="245" spans="1:9" x14ac:dyDescent="0.2">
      <c r="A245">
        <v>241</v>
      </c>
      <c r="E245">
        <v>70</v>
      </c>
      <c r="G245">
        <v>72</v>
      </c>
      <c r="I245">
        <v>73</v>
      </c>
    </row>
    <row r="246" spans="1:9" x14ac:dyDescent="0.2">
      <c r="A246">
        <v>242</v>
      </c>
      <c r="E246">
        <v>70</v>
      </c>
      <c r="G246">
        <v>72</v>
      </c>
      <c r="I246">
        <v>73</v>
      </c>
    </row>
    <row r="247" spans="1:9" x14ac:dyDescent="0.2">
      <c r="A247">
        <v>243</v>
      </c>
      <c r="E247">
        <v>70</v>
      </c>
      <c r="G247">
        <v>72</v>
      </c>
      <c r="I247">
        <v>73</v>
      </c>
    </row>
    <row r="248" spans="1:9" x14ac:dyDescent="0.2">
      <c r="A248">
        <v>244</v>
      </c>
      <c r="E248">
        <v>70</v>
      </c>
      <c r="G248">
        <v>72</v>
      </c>
      <c r="I248">
        <v>73</v>
      </c>
    </row>
    <row r="249" spans="1:9" x14ac:dyDescent="0.2">
      <c r="A249">
        <v>245</v>
      </c>
      <c r="E249">
        <v>70</v>
      </c>
      <c r="G249">
        <v>72</v>
      </c>
      <c r="I249">
        <v>73</v>
      </c>
    </row>
    <row r="250" spans="1:9" x14ac:dyDescent="0.2">
      <c r="A250">
        <v>246</v>
      </c>
      <c r="E250">
        <v>70</v>
      </c>
      <c r="G250">
        <v>72</v>
      </c>
      <c r="I250">
        <v>73</v>
      </c>
    </row>
    <row r="251" spans="1:9" x14ac:dyDescent="0.2">
      <c r="A251">
        <v>247</v>
      </c>
      <c r="E251">
        <v>70</v>
      </c>
      <c r="G251">
        <v>72</v>
      </c>
      <c r="I251">
        <v>73</v>
      </c>
    </row>
    <row r="252" spans="1:9" x14ac:dyDescent="0.2">
      <c r="A252">
        <v>248</v>
      </c>
      <c r="E252">
        <v>70</v>
      </c>
      <c r="G252">
        <v>72</v>
      </c>
      <c r="I252">
        <v>73</v>
      </c>
    </row>
    <row r="253" spans="1:9" x14ac:dyDescent="0.2">
      <c r="A253">
        <v>249</v>
      </c>
      <c r="E253">
        <v>70</v>
      </c>
      <c r="G253">
        <v>72</v>
      </c>
      <c r="I253">
        <v>73</v>
      </c>
    </row>
    <row r="254" spans="1:9" x14ac:dyDescent="0.2">
      <c r="A254">
        <v>250</v>
      </c>
      <c r="E254">
        <v>70</v>
      </c>
      <c r="G254">
        <v>72</v>
      </c>
      <c r="I254">
        <v>73</v>
      </c>
    </row>
    <row r="255" spans="1:9" x14ac:dyDescent="0.2">
      <c r="A255">
        <v>251</v>
      </c>
      <c r="E255">
        <v>70</v>
      </c>
      <c r="G255">
        <v>72</v>
      </c>
      <c r="I255">
        <v>73</v>
      </c>
    </row>
    <row r="256" spans="1:9" x14ac:dyDescent="0.2">
      <c r="A256">
        <v>252</v>
      </c>
      <c r="E256">
        <v>70</v>
      </c>
      <c r="G256">
        <v>72</v>
      </c>
      <c r="I256">
        <v>73</v>
      </c>
    </row>
    <row r="257" spans="1:9" x14ac:dyDescent="0.2">
      <c r="A257">
        <v>253</v>
      </c>
      <c r="E257">
        <v>70</v>
      </c>
      <c r="G257">
        <v>72</v>
      </c>
      <c r="I257">
        <v>73</v>
      </c>
    </row>
    <row r="258" spans="1:9" x14ac:dyDescent="0.2">
      <c r="A258">
        <v>254</v>
      </c>
      <c r="E258">
        <v>70</v>
      </c>
      <c r="G258">
        <v>72</v>
      </c>
      <c r="I258">
        <v>73</v>
      </c>
    </row>
    <row r="259" spans="1:9" x14ac:dyDescent="0.2">
      <c r="A259">
        <v>255</v>
      </c>
      <c r="E259">
        <v>70</v>
      </c>
      <c r="G259">
        <v>72</v>
      </c>
      <c r="I259">
        <v>73</v>
      </c>
    </row>
    <row r="260" spans="1:9" x14ac:dyDescent="0.2">
      <c r="A260">
        <v>256</v>
      </c>
      <c r="E260">
        <v>70</v>
      </c>
      <c r="G260">
        <v>72</v>
      </c>
      <c r="I260">
        <v>73</v>
      </c>
    </row>
    <row r="261" spans="1:9" x14ac:dyDescent="0.2">
      <c r="A261">
        <v>257</v>
      </c>
      <c r="E261">
        <v>70</v>
      </c>
      <c r="G261">
        <v>72</v>
      </c>
      <c r="I261">
        <v>73</v>
      </c>
    </row>
    <row r="262" spans="1:9" x14ac:dyDescent="0.2">
      <c r="A262">
        <v>258</v>
      </c>
      <c r="E262">
        <v>70</v>
      </c>
      <c r="G262">
        <v>72</v>
      </c>
      <c r="I262">
        <v>73</v>
      </c>
    </row>
    <row r="263" spans="1:9" x14ac:dyDescent="0.2">
      <c r="A263">
        <v>259</v>
      </c>
      <c r="E263">
        <v>70</v>
      </c>
      <c r="G263">
        <v>72</v>
      </c>
      <c r="I263">
        <v>73</v>
      </c>
    </row>
    <row r="264" spans="1:9" x14ac:dyDescent="0.2">
      <c r="A264">
        <v>260</v>
      </c>
      <c r="E264">
        <v>71</v>
      </c>
      <c r="G264">
        <v>72</v>
      </c>
      <c r="I264">
        <v>73</v>
      </c>
    </row>
    <row r="265" spans="1:9" x14ac:dyDescent="0.2">
      <c r="A265">
        <v>261</v>
      </c>
      <c r="E265">
        <v>71</v>
      </c>
      <c r="G265">
        <v>72</v>
      </c>
      <c r="I265">
        <v>73</v>
      </c>
    </row>
    <row r="266" spans="1:9" x14ac:dyDescent="0.2">
      <c r="A266">
        <v>262</v>
      </c>
      <c r="E266">
        <v>71</v>
      </c>
      <c r="G266">
        <v>72</v>
      </c>
      <c r="I266">
        <v>73</v>
      </c>
    </row>
    <row r="267" spans="1:9" x14ac:dyDescent="0.2">
      <c r="A267">
        <v>263</v>
      </c>
      <c r="E267">
        <v>71</v>
      </c>
      <c r="G267">
        <v>72</v>
      </c>
      <c r="I267">
        <v>73</v>
      </c>
    </row>
    <row r="268" spans="1:9" x14ac:dyDescent="0.2">
      <c r="A268">
        <v>264</v>
      </c>
      <c r="E268">
        <v>71</v>
      </c>
      <c r="G268">
        <v>72</v>
      </c>
      <c r="I268">
        <v>73</v>
      </c>
    </row>
    <row r="269" spans="1:9" x14ac:dyDescent="0.2">
      <c r="A269">
        <v>265</v>
      </c>
      <c r="E269">
        <v>71</v>
      </c>
      <c r="G269">
        <v>72</v>
      </c>
      <c r="I269">
        <v>73</v>
      </c>
    </row>
    <row r="270" spans="1:9" x14ac:dyDescent="0.2">
      <c r="A270">
        <v>266</v>
      </c>
      <c r="E270">
        <v>71</v>
      </c>
      <c r="G270">
        <v>72</v>
      </c>
      <c r="I270">
        <v>73</v>
      </c>
    </row>
    <row r="271" spans="1:9" x14ac:dyDescent="0.2">
      <c r="A271">
        <v>267</v>
      </c>
      <c r="E271">
        <v>71</v>
      </c>
      <c r="G271">
        <v>72</v>
      </c>
      <c r="I271">
        <v>73</v>
      </c>
    </row>
    <row r="272" spans="1:9" x14ac:dyDescent="0.2">
      <c r="A272">
        <v>268</v>
      </c>
      <c r="E272">
        <v>71</v>
      </c>
      <c r="G272">
        <v>72</v>
      </c>
      <c r="I272">
        <v>73</v>
      </c>
    </row>
    <row r="273" spans="1:9" x14ac:dyDescent="0.2">
      <c r="A273">
        <v>269</v>
      </c>
      <c r="E273">
        <v>71</v>
      </c>
      <c r="G273">
        <v>73</v>
      </c>
      <c r="I273">
        <v>73</v>
      </c>
    </row>
    <row r="274" spans="1:9" x14ac:dyDescent="0.2">
      <c r="A274">
        <v>270</v>
      </c>
      <c r="E274">
        <v>71</v>
      </c>
      <c r="G274">
        <v>73</v>
      </c>
      <c r="I274">
        <v>73</v>
      </c>
    </row>
    <row r="275" spans="1:9" x14ac:dyDescent="0.2">
      <c r="A275">
        <v>271</v>
      </c>
      <c r="E275">
        <v>71</v>
      </c>
      <c r="G275">
        <v>73</v>
      </c>
      <c r="I275">
        <v>73</v>
      </c>
    </row>
    <row r="276" spans="1:9" x14ac:dyDescent="0.2">
      <c r="A276">
        <v>272</v>
      </c>
      <c r="E276">
        <v>71</v>
      </c>
      <c r="G276">
        <v>73</v>
      </c>
      <c r="I276">
        <v>73</v>
      </c>
    </row>
    <row r="277" spans="1:9" x14ac:dyDescent="0.2">
      <c r="A277">
        <v>273</v>
      </c>
      <c r="E277">
        <v>71</v>
      </c>
      <c r="G277">
        <v>73</v>
      </c>
      <c r="I277">
        <v>73</v>
      </c>
    </row>
    <row r="278" spans="1:9" x14ac:dyDescent="0.2">
      <c r="A278">
        <v>274</v>
      </c>
      <c r="E278">
        <v>71</v>
      </c>
      <c r="G278">
        <v>73</v>
      </c>
      <c r="I278">
        <v>73</v>
      </c>
    </row>
    <row r="279" spans="1:9" x14ac:dyDescent="0.2">
      <c r="A279">
        <v>275</v>
      </c>
      <c r="E279">
        <v>71</v>
      </c>
      <c r="G279">
        <v>73</v>
      </c>
      <c r="I279">
        <v>73</v>
      </c>
    </row>
    <row r="280" spans="1:9" x14ac:dyDescent="0.2">
      <c r="A280">
        <v>276</v>
      </c>
      <c r="E280">
        <v>71</v>
      </c>
      <c r="G280">
        <v>73</v>
      </c>
      <c r="I280">
        <v>73</v>
      </c>
    </row>
    <row r="281" spans="1:9" x14ac:dyDescent="0.2">
      <c r="A281">
        <v>277</v>
      </c>
      <c r="E281">
        <v>71</v>
      </c>
      <c r="G281">
        <v>73</v>
      </c>
      <c r="I281">
        <v>73</v>
      </c>
    </row>
    <row r="282" spans="1:9" x14ac:dyDescent="0.2">
      <c r="A282">
        <v>278</v>
      </c>
      <c r="E282">
        <v>71</v>
      </c>
      <c r="G282">
        <v>73</v>
      </c>
      <c r="I282">
        <v>73</v>
      </c>
    </row>
    <row r="283" spans="1:9" x14ac:dyDescent="0.2">
      <c r="A283">
        <v>279</v>
      </c>
      <c r="E283">
        <v>71</v>
      </c>
      <c r="G283">
        <v>73</v>
      </c>
      <c r="I283">
        <v>73</v>
      </c>
    </row>
    <row r="284" spans="1:9" x14ac:dyDescent="0.2">
      <c r="A284">
        <v>280</v>
      </c>
      <c r="E284">
        <v>71</v>
      </c>
      <c r="G284">
        <v>73</v>
      </c>
      <c r="I284">
        <v>73</v>
      </c>
    </row>
    <row r="285" spans="1:9" x14ac:dyDescent="0.2">
      <c r="A285">
        <v>281</v>
      </c>
      <c r="E285">
        <v>71</v>
      </c>
      <c r="G285">
        <v>73</v>
      </c>
      <c r="I285">
        <v>73</v>
      </c>
    </row>
    <row r="286" spans="1:9" x14ac:dyDescent="0.2">
      <c r="A286">
        <v>282</v>
      </c>
      <c r="E286">
        <v>71</v>
      </c>
      <c r="G286">
        <v>73</v>
      </c>
      <c r="I286">
        <v>73</v>
      </c>
    </row>
    <row r="287" spans="1:9" x14ac:dyDescent="0.2">
      <c r="A287">
        <v>283</v>
      </c>
      <c r="E287">
        <v>71</v>
      </c>
      <c r="G287">
        <v>73</v>
      </c>
      <c r="I287">
        <v>73</v>
      </c>
    </row>
    <row r="288" spans="1:9" x14ac:dyDescent="0.2">
      <c r="A288">
        <v>284</v>
      </c>
      <c r="E288">
        <v>71</v>
      </c>
      <c r="G288">
        <v>73</v>
      </c>
      <c r="I288">
        <v>73</v>
      </c>
    </row>
    <row r="289" spans="1:9" x14ac:dyDescent="0.2">
      <c r="A289">
        <v>285</v>
      </c>
      <c r="E289">
        <v>71</v>
      </c>
      <c r="G289">
        <v>73</v>
      </c>
      <c r="I289">
        <v>73</v>
      </c>
    </row>
    <row r="290" spans="1:9" x14ac:dyDescent="0.2">
      <c r="A290">
        <v>286</v>
      </c>
      <c r="E290">
        <v>71</v>
      </c>
      <c r="G290">
        <v>73</v>
      </c>
      <c r="I290">
        <v>73</v>
      </c>
    </row>
    <row r="291" spans="1:9" x14ac:dyDescent="0.2">
      <c r="A291">
        <v>287</v>
      </c>
      <c r="E291">
        <v>71</v>
      </c>
      <c r="G291">
        <v>73</v>
      </c>
      <c r="I291">
        <v>73</v>
      </c>
    </row>
    <row r="292" spans="1:9" x14ac:dyDescent="0.2">
      <c r="A292">
        <v>288</v>
      </c>
      <c r="E292">
        <v>71</v>
      </c>
      <c r="G292">
        <v>73</v>
      </c>
      <c r="I292">
        <v>73</v>
      </c>
    </row>
    <row r="293" spans="1:9" x14ac:dyDescent="0.2">
      <c r="A293">
        <v>289</v>
      </c>
      <c r="E293">
        <v>71</v>
      </c>
      <c r="G293">
        <v>73</v>
      </c>
      <c r="I293">
        <v>73</v>
      </c>
    </row>
    <row r="294" spans="1:9" x14ac:dyDescent="0.2">
      <c r="A294">
        <v>290</v>
      </c>
      <c r="E294">
        <v>71</v>
      </c>
      <c r="G294">
        <v>73</v>
      </c>
      <c r="I294">
        <v>73</v>
      </c>
    </row>
    <row r="295" spans="1:9" x14ac:dyDescent="0.2">
      <c r="A295">
        <v>291</v>
      </c>
      <c r="E295">
        <v>71</v>
      </c>
      <c r="G295">
        <v>73</v>
      </c>
      <c r="I295">
        <v>73</v>
      </c>
    </row>
    <row r="296" spans="1:9" x14ac:dyDescent="0.2">
      <c r="A296">
        <v>292</v>
      </c>
      <c r="E296">
        <v>71</v>
      </c>
      <c r="G296">
        <v>73</v>
      </c>
      <c r="I296">
        <v>73</v>
      </c>
    </row>
    <row r="297" spans="1:9" x14ac:dyDescent="0.2">
      <c r="A297">
        <v>293</v>
      </c>
      <c r="E297">
        <v>71</v>
      </c>
      <c r="G297">
        <v>73</v>
      </c>
      <c r="I297">
        <v>73</v>
      </c>
    </row>
    <row r="298" spans="1:9" x14ac:dyDescent="0.2">
      <c r="A298">
        <v>294</v>
      </c>
      <c r="E298">
        <v>71</v>
      </c>
      <c r="G298">
        <v>73</v>
      </c>
      <c r="I298">
        <v>73</v>
      </c>
    </row>
    <row r="299" spans="1:9" x14ac:dyDescent="0.2">
      <c r="A299">
        <v>295</v>
      </c>
      <c r="E299">
        <v>71</v>
      </c>
      <c r="G299">
        <v>73</v>
      </c>
      <c r="I299">
        <v>74</v>
      </c>
    </row>
    <row r="300" spans="1:9" x14ac:dyDescent="0.2">
      <c r="A300">
        <v>296</v>
      </c>
      <c r="E300">
        <v>71</v>
      </c>
      <c r="G300">
        <v>73</v>
      </c>
      <c r="I300">
        <v>74</v>
      </c>
    </row>
    <row r="301" spans="1:9" x14ac:dyDescent="0.2">
      <c r="A301">
        <v>297</v>
      </c>
      <c r="E301">
        <v>71</v>
      </c>
      <c r="G301">
        <v>73</v>
      </c>
      <c r="I301">
        <v>74</v>
      </c>
    </row>
    <row r="302" spans="1:9" x14ac:dyDescent="0.2">
      <c r="A302">
        <v>298</v>
      </c>
      <c r="E302">
        <v>71</v>
      </c>
      <c r="G302">
        <v>73</v>
      </c>
      <c r="I302">
        <v>74</v>
      </c>
    </row>
    <row r="303" spans="1:9" x14ac:dyDescent="0.2">
      <c r="A303">
        <v>299</v>
      </c>
      <c r="E303">
        <v>71</v>
      </c>
      <c r="G303">
        <v>73</v>
      </c>
      <c r="I303">
        <v>74</v>
      </c>
    </row>
    <row r="304" spans="1:9" x14ac:dyDescent="0.2">
      <c r="A304">
        <v>300</v>
      </c>
      <c r="E304">
        <v>71</v>
      </c>
      <c r="G304">
        <v>73</v>
      </c>
      <c r="I304">
        <v>74</v>
      </c>
    </row>
    <row r="305" spans="1:9" x14ac:dyDescent="0.2">
      <c r="A305">
        <v>301</v>
      </c>
      <c r="E305">
        <v>71</v>
      </c>
      <c r="G305">
        <v>73</v>
      </c>
      <c r="I305">
        <v>74</v>
      </c>
    </row>
    <row r="306" spans="1:9" x14ac:dyDescent="0.2">
      <c r="A306">
        <v>302</v>
      </c>
      <c r="E306">
        <v>71</v>
      </c>
      <c r="G306">
        <v>73</v>
      </c>
      <c r="I306">
        <v>74</v>
      </c>
    </row>
    <row r="307" spans="1:9" x14ac:dyDescent="0.2">
      <c r="A307">
        <v>303</v>
      </c>
      <c r="E307">
        <v>71</v>
      </c>
      <c r="G307">
        <v>73</v>
      </c>
      <c r="I307">
        <v>74</v>
      </c>
    </row>
    <row r="308" spans="1:9" x14ac:dyDescent="0.2">
      <c r="A308">
        <v>304</v>
      </c>
      <c r="E308">
        <v>72</v>
      </c>
      <c r="G308">
        <v>73</v>
      </c>
      <c r="I308">
        <v>74</v>
      </c>
    </row>
    <row r="309" spans="1:9" x14ac:dyDescent="0.2">
      <c r="A309">
        <v>305</v>
      </c>
      <c r="E309">
        <v>72</v>
      </c>
      <c r="G309">
        <v>73</v>
      </c>
      <c r="I309">
        <v>74</v>
      </c>
    </row>
    <row r="310" spans="1:9" x14ac:dyDescent="0.2">
      <c r="A310">
        <v>306</v>
      </c>
      <c r="E310">
        <v>72</v>
      </c>
      <c r="G310">
        <v>73</v>
      </c>
      <c r="I310">
        <v>74</v>
      </c>
    </row>
    <row r="311" spans="1:9" x14ac:dyDescent="0.2">
      <c r="A311">
        <v>307</v>
      </c>
      <c r="E311">
        <v>72</v>
      </c>
      <c r="G311">
        <v>73</v>
      </c>
      <c r="I311">
        <v>74</v>
      </c>
    </row>
    <row r="312" spans="1:9" x14ac:dyDescent="0.2">
      <c r="A312">
        <v>308</v>
      </c>
      <c r="E312">
        <v>72</v>
      </c>
      <c r="G312">
        <v>73</v>
      </c>
      <c r="I312">
        <v>74</v>
      </c>
    </row>
    <row r="313" spans="1:9" x14ac:dyDescent="0.2">
      <c r="A313">
        <v>309</v>
      </c>
      <c r="E313">
        <v>72</v>
      </c>
      <c r="G313">
        <v>73</v>
      </c>
      <c r="I313">
        <v>74</v>
      </c>
    </row>
    <row r="314" spans="1:9" x14ac:dyDescent="0.2">
      <c r="A314">
        <v>310</v>
      </c>
      <c r="E314">
        <v>72</v>
      </c>
      <c r="G314">
        <v>73</v>
      </c>
      <c r="I314">
        <v>74</v>
      </c>
    </row>
    <row r="315" spans="1:9" x14ac:dyDescent="0.2">
      <c r="A315">
        <v>311</v>
      </c>
      <c r="E315">
        <v>72</v>
      </c>
      <c r="G315">
        <v>73</v>
      </c>
      <c r="I315">
        <v>74</v>
      </c>
    </row>
    <row r="316" spans="1:9" x14ac:dyDescent="0.2">
      <c r="A316">
        <v>312</v>
      </c>
      <c r="E316">
        <v>72</v>
      </c>
      <c r="G316">
        <v>73</v>
      </c>
      <c r="I316">
        <v>74</v>
      </c>
    </row>
    <row r="317" spans="1:9" x14ac:dyDescent="0.2">
      <c r="A317">
        <v>313</v>
      </c>
      <c r="E317">
        <v>72</v>
      </c>
      <c r="G317">
        <v>73</v>
      </c>
      <c r="I317">
        <v>74</v>
      </c>
    </row>
    <row r="318" spans="1:9" x14ac:dyDescent="0.2">
      <c r="A318">
        <v>314</v>
      </c>
      <c r="E318">
        <v>72</v>
      </c>
      <c r="G318">
        <v>74</v>
      </c>
      <c r="I318">
        <v>74</v>
      </c>
    </row>
    <row r="319" spans="1:9" x14ac:dyDescent="0.2">
      <c r="A319">
        <v>315</v>
      </c>
      <c r="E319">
        <v>72</v>
      </c>
      <c r="G319">
        <v>74</v>
      </c>
      <c r="I319">
        <v>74</v>
      </c>
    </row>
    <row r="320" spans="1:9" x14ac:dyDescent="0.2">
      <c r="A320">
        <v>316</v>
      </c>
      <c r="E320">
        <v>72</v>
      </c>
      <c r="G320">
        <v>74</v>
      </c>
      <c r="I320">
        <v>74</v>
      </c>
    </row>
    <row r="321" spans="1:9" x14ac:dyDescent="0.2">
      <c r="A321">
        <v>317</v>
      </c>
      <c r="E321">
        <v>72</v>
      </c>
      <c r="G321">
        <v>74</v>
      </c>
      <c r="I321">
        <v>74</v>
      </c>
    </row>
    <row r="322" spans="1:9" x14ac:dyDescent="0.2">
      <c r="A322">
        <v>318</v>
      </c>
      <c r="E322">
        <v>72</v>
      </c>
      <c r="G322">
        <v>74</v>
      </c>
      <c r="I322">
        <v>74</v>
      </c>
    </row>
    <row r="323" spans="1:9" x14ac:dyDescent="0.2">
      <c r="A323">
        <v>319</v>
      </c>
      <c r="E323">
        <v>72</v>
      </c>
      <c r="G323">
        <v>74</v>
      </c>
      <c r="I323">
        <v>74</v>
      </c>
    </row>
    <row r="324" spans="1:9" x14ac:dyDescent="0.2">
      <c r="A324">
        <v>320</v>
      </c>
      <c r="E324">
        <v>72</v>
      </c>
      <c r="G324">
        <v>74</v>
      </c>
      <c r="I324">
        <v>74</v>
      </c>
    </row>
    <row r="325" spans="1:9" x14ac:dyDescent="0.2">
      <c r="A325">
        <v>321</v>
      </c>
      <c r="E325">
        <v>72</v>
      </c>
      <c r="G325">
        <v>74</v>
      </c>
      <c r="I325">
        <v>74</v>
      </c>
    </row>
    <row r="326" spans="1:9" x14ac:dyDescent="0.2">
      <c r="A326">
        <v>322</v>
      </c>
      <c r="E326">
        <v>72</v>
      </c>
      <c r="G326">
        <v>74</v>
      </c>
      <c r="I326">
        <v>74</v>
      </c>
    </row>
    <row r="327" spans="1:9" x14ac:dyDescent="0.2">
      <c r="A327">
        <v>323</v>
      </c>
      <c r="E327">
        <v>72</v>
      </c>
      <c r="G327">
        <v>74</v>
      </c>
      <c r="I327">
        <v>74</v>
      </c>
    </row>
    <row r="328" spans="1:9" x14ac:dyDescent="0.2">
      <c r="A328">
        <v>324</v>
      </c>
      <c r="E328">
        <v>72</v>
      </c>
      <c r="G328">
        <v>74</v>
      </c>
      <c r="I328">
        <v>74</v>
      </c>
    </row>
    <row r="329" spans="1:9" x14ac:dyDescent="0.2">
      <c r="A329">
        <v>325</v>
      </c>
      <c r="E329">
        <v>72</v>
      </c>
      <c r="G329">
        <v>74</v>
      </c>
      <c r="I329">
        <v>74</v>
      </c>
    </row>
    <row r="330" spans="1:9" x14ac:dyDescent="0.2">
      <c r="A330">
        <v>326</v>
      </c>
      <c r="E330">
        <v>72</v>
      </c>
      <c r="G330">
        <v>74</v>
      </c>
      <c r="I330">
        <v>74</v>
      </c>
    </row>
    <row r="331" spans="1:9" x14ac:dyDescent="0.2">
      <c r="A331">
        <v>327</v>
      </c>
      <c r="E331">
        <v>72</v>
      </c>
      <c r="G331">
        <v>74</v>
      </c>
      <c r="I331">
        <v>74</v>
      </c>
    </row>
    <row r="332" spans="1:9" x14ac:dyDescent="0.2">
      <c r="A332">
        <v>328</v>
      </c>
      <c r="E332">
        <v>72</v>
      </c>
      <c r="G332">
        <v>74</v>
      </c>
      <c r="I332">
        <v>74</v>
      </c>
    </row>
    <row r="333" spans="1:9" x14ac:dyDescent="0.2">
      <c r="A333">
        <v>329</v>
      </c>
      <c r="E333">
        <v>72</v>
      </c>
      <c r="G333">
        <v>74</v>
      </c>
      <c r="I333">
        <v>74</v>
      </c>
    </row>
    <row r="334" spans="1:9" x14ac:dyDescent="0.2">
      <c r="A334">
        <v>330</v>
      </c>
      <c r="E334">
        <v>72</v>
      </c>
      <c r="G334">
        <v>74</v>
      </c>
      <c r="I334">
        <v>74</v>
      </c>
    </row>
    <row r="335" spans="1:9" x14ac:dyDescent="0.2">
      <c r="A335">
        <v>331</v>
      </c>
      <c r="E335">
        <v>72</v>
      </c>
      <c r="G335">
        <v>74</v>
      </c>
      <c r="I335">
        <v>74</v>
      </c>
    </row>
    <row r="336" spans="1:9" x14ac:dyDescent="0.2">
      <c r="A336">
        <v>332</v>
      </c>
      <c r="E336">
        <v>72</v>
      </c>
      <c r="G336">
        <v>74</v>
      </c>
      <c r="I336">
        <v>74</v>
      </c>
    </row>
    <row r="337" spans="1:9" x14ac:dyDescent="0.2">
      <c r="A337">
        <v>333</v>
      </c>
      <c r="E337">
        <v>72</v>
      </c>
      <c r="G337">
        <v>74</v>
      </c>
      <c r="I337">
        <v>74</v>
      </c>
    </row>
    <row r="338" spans="1:9" x14ac:dyDescent="0.2">
      <c r="A338">
        <v>334</v>
      </c>
      <c r="E338">
        <v>72</v>
      </c>
      <c r="G338">
        <v>74</v>
      </c>
      <c r="I338">
        <v>74</v>
      </c>
    </row>
    <row r="339" spans="1:9" x14ac:dyDescent="0.2">
      <c r="A339">
        <v>335</v>
      </c>
      <c r="E339">
        <v>72</v>
      </c>
      <c r="G339">
        <v>74</v>
      </c>
      <c r="I339">
        <v>74</v>
      </c>
    </row>
    <row r="340" spans="1:9" x14ac:dyDescent="0.2">
      <c r="A340">
        <v>336</v>
      </c>
      <c r="E340">
        <v>72</v>
      </c>
      <c r="G340">
        <v>74</v>
      </c>
      <c r="I340">
        <v>74</v>
      </c>
    </row>
    <row r="341" spans="1:9" x14ac:dyDescent="0.2">
      <c r="A341">
        <v>337</v>
      </c>
      <c r="E341">
        <v>72</v>
      </c>
      <c r="G341">
        <v>74</v>
      </c>
      <c r="I341">
        <v>74</v>
      </c>
    </row>
    <row r="342" spans="1:9" x14ac:dyDescent="0.2">
      <c r="A342">
        <v>338</v>
      </c>
      <c r="E342">
        <v>72</v>
      </c>
      <c r="G342">
        <v>74</v>
      </c>
      <c r="I342">
        <v>74</v>
      </c>
    </row>
    <row r="343" spans="1:9" x14ac:dyDescent="0.2">
      <c r="A343">
        <v>339</v>
      </c>
      <c r="E343">
        <v>72</v>
      </c>
      <c r="G343">
        <v>74</v>
      </c>
      <c r="I343">
        <v>74</v>
      </c>
    </row>
    <row r="344" spans="1:9" x14ac:dyDescent="0.2">
      <c r="A344">
        <v>340</v>
      </c>
      <c r="E344">
        <v>72</v>
      </c>
      <c r="G344">
        <v>74</v>
      </c>
      <c r="I344">
        <v>74</v>
      </c>
    </row>
    <row r="345" spans="1:9" x14ac:dyDescent="0.2">
      <c r="A345">
        <v>341</v>
      </c>
      <c r="E345">
        <v>73</v>
      </c>
      <c r="G345">
        <v>74</v>
      </c>
      <c r="I345">
        <v>74</v>
      </c>
    </row>
    <row r="346" spans="1:9" x14ac:dyDescent="0.2">
      <c r="A346">
        <v>342</v>
      </c>
      <c r="E346">
        <v>73</v>
      </c>
      <c r="G346">
        <v>74</v>
      </c>
      <c r="I346">
        <v>74</v>
      </c>
    </row>
    <row r="347" spans="1:9" x14ac:dyDescent="0.2">
      <c r="A347">
        <v>343</v>
      </c>
      <c r="E347">
        <v>73</v>
      </c>
      <c r="G347">
        <v>74</v>
      </c>
      <c r="I347">
        <v>74</v>
      </c>
    </row>
    <row r="348" spans="1:9" x14ac:dyDescent="0.2">
      <c r="A348">
        <v>344</v>
      </c>
      <c r="E348">
        <v>73</v>
      </c>
      <c r="G348">
        <v>74</v>
      </c>
      <c r="I348">
        <v>74</v>
      </c>
    </row>
    <row r="349" spans="1:9" x14ac:dyDescent="0.2">
      <c r="A349">
        <v>345</v>
      </c>
      <c r="E349">
        <v>73</v>
      </c>
      <c r="G349">
        <v>74</v>
      </c>
      <c r="I349">
        <v>74</v>
      </c>
    </row>
    <row r="350" spans="1:9" x14ac:dyDescent="0.2">
      <c r="A350">
        <v>346</v>
      </c>
      <c r="E350">
        <v>73</v>
      </c>
      <c r="G350">
        <v>74</v>
      </c>
      <c r="I350">
        <v>74</v>
      </c>
    </row>
    <row r="351" spans="1:9" x14ac:dyDescent="0.2">
      <c r="A351">
        <v>347</v>
      </c>
      <c r="E351">
        <v>73</v>
      </c>
      <c r="G351">
        <v>74</v>
      </c>
      <c r="I351">
        <v>74</v>
      </c>
    </row>
    <row r="352" spans="1:9" x14ac:dyDescent="0.2">
      <c r="A352">
        <v>348</v>
      </c>
      <c r="E352">
        <v>73</v>
      </c>
      <c r="G352">
        <v>74</v>
      </c>
      <c r="I352">
        <v>74</v>
      </c>
    </row>
    <row r="353" spans="1:9" x14ac:dyDescent="0.2">
      <c r="A353">
        <v>349</v>
      </c>
      <c r="E353">
        <v>73</v>
      </c>
      <c r="G353">
        <v>74</v>
      </c>
      <c r="I353">
        <v>75</v>
      </c>
    </row>
    <row r="354" spans="1:9" x14ac:dyDescent="0.2">
      <c r="A354">
        <v>350</v>
      </c>
      <c r="E354">
        <v>73</v>
      </c>
      <c r="G354">
        <v>74</v>
      </c>
      <c r="I354">
        <v>75</v>
      </c>
    </row>
    <row r="355" spans="1:9" x14ac:dyDescent="0.2">
      <c r="A355">
        <v>351</v>
      </c>
      <c r="E355">
        <v>73</v>
      </c>
      <c r="G355">
        <v>74</v>
      </c>
      <c r="I355">
        <v>75</v>
      </c>
    </row>
    <row r="356" spans="1:9" x14ac:dyDescent="0.2">
      <c r="A356">
        <v>352</v>
      </c>
      <c r="E356">
        <v>73</v>
      </c>
      <c r="G356">
        <v>74</v>
      </c>
      <c r="I356">
        <v>75</v>
      </c>
    </row>
    <row r="357" spans="1:9" x14ac:dyDescent="0.2">
      <c r="A357">
        <v>353</v>
      </c>
      <c r="E357">
        <v>73</v>
      </c>
      <c r="G357">
        <v>74</v>
      </c>
      <c r="I357">
        <v>75</v>
      </c>
    </row>
    <row r="358" spans="1:9" x14ac:dyDescent="0.2">
      <c r="A358">
        <v>354</v>
      </c>
      <c r="E358">
        <v>73</v>
      </c>
      <c r="G358">
        <v>74</v>
      </c>
      <c r="I358">
        <v>75</v>
      </c>
    </row>
    <row r="359" spans="1:9" x14ac:dyDescent="0.2">
      <c r="A359">
        <v>355</v>
      </c>
      <c r="E359">
        <v>73</v>
      </c>
      <c r="G359">
        <v>75</v>
      </c>
      <c r="I359">
        <v>75</v>
      </c>
    </row>
    <row r="360" spans="1:9" x14ac:dyDescent="0.2">
      <c r="A360">
        <v>356</v>
      </c>
      <c r="E360">
        <v>73</v>
      </c>
      <c r="G360">
        <v>75</v>
      </c>
      <c r="I360">
        <v>75</v>
      </c>
    </row>
    <row r="361" spans="1:9" x14ac:dyDescent="0.2">
      <c r="A361">
        <v>357</v>
      </c>
      <c r="E361">
        <v>73</v>
      </c>
      <c r="G361">
        <v>75</v>
      </c>
      <c r="I361">
        <v>75</v>
      </c>
    </row>
    <row r="362" spans="1:9" x14ac:dyDescent="0.2">
      <c r="A362">
        <v>358</v>
      </c>
      <c r="E362">
        <v>73</v>
      </c>
      <c r="G362">
        <v>75</v>
      </c>
      <c r="I362">
        <v>75</v>
      </c>
    </row>
    <row r="363" spans="1:9" x14ac:dyDescent="0.2">
      <c r="A363">
        <v>359</v>
      </c>
      <c r="E363">
        <v>73</v>
      </c>
      <c r="G363">
        <v>75</v>
      </c>
      <c r="I363">
        <v>75</v>
      </c>
    </row>
    <row r="364" spans="1:9" x14ac:dyDescent="0.2">
      <c r="A364">
        <v>360</v>
      </c>
      <c r="E364">
        <v>73</v>
      </c>
      <c r="G364">
        <v>75</v>
      </c>
      <c r="I364">
        <v>75</v>
      </c>
    </row>
    <row r="365" spans="1:9" x14ac:dyDescent="0.2">
      <c r="A365">
        <v>361</v>
      </c>
      <c r="E365">
        <v>73</v>
      </c>
      <c r="G365">
        <v>75</v>
      </c>
      <c r="I365">
        <v>75</v>
      </c>
    </row>
    <row r="366" spans="1:9" x14ac:dyDescent="0.2">
      <c r="A366">
        <v>362</v>
      </c>
      <c r="E366">
        <v>73</v>
      </c>
      <c r="G366">
        <v>75</v>
      </c>
      <c r="I366">
        <v>75</v>
      </c>
    </row>
    <row r="367" spans="1:9" x14ac:dyDescent="0.2">
      <c r="A367">
        <v>363</v>
      </c>
      <c r="E367">
        <v>73</v>
      </c>
      <c r="G367">
        <v>75</v>
      </c>
      <c r="I367">
        <v>75</v>
      </c>
    </row>
    <row r="368" spans="1:9" x14ac:dyDescent="0.2">
      <c r="A368">
        <v>364</v>
      </c>
      <c r="E368">
        <v>73</v>
      </c>
      <c r="G368">
        <v>75</v>
      </c>
      <c r="I368">
        <v>75</v>
      </c>
    </row>
    <row r="369" spans="1:9" x14ac:dyDescent="0.2">
      <c r="A369">
        <v>365</v>
      </c>
      <c r="E369">
        <v>73</v>
      </c>
      <c r="G369">
        <v>75</v>
      </c>
      <c r="I369">
        <v>75</v>
      </c>
    </row>
    <row r="370" spans="1:9" x14ac:dyDescent="0.2">
      <c r="A370">
        <v>366</v>
      </c>
      <c r="E370">
        <v>73</v>
      </c>
      <c r="G370">
        <v>75</v>
      </c>
      <c r="I370">
        <v>75</v>
      </c>
    </row>
    <row r="371" spans="1:9" x14ac:dyDescent="0.2">
      <c r="A371">
        <v>367</v>
      </c>
      <c r="E371">
        <v>73</v>
      </c>
      <c r="G371">
        <v>75</v>
      </c>
      <c r="I371">
        <v>75</v>
      </c>
    </row>
    <row r="372" spans="1:9" x14ac:dyDescent="0.2">
      <c r="A372">
        <v>368</v>
      </c>
      <c r="E372">
        <v>73</v>
      </c>
      <c r="G372">
        <v>75</v>
      </c>
      <c r="I372">
        <v>75</v>
      </c>
    </row>
    <row r="373" spans="1:9" x14ac:dyDescent="0.2">
      <c r="A373">
        <v>369</v>
      </c>
      <c r="E373">
        <v>74</v>
      </c>
      <c r="G373">
        <v>75</v>
      </c>
      <c r="I373">
        <v>75</v>
      </c>
    </row>
    <row r="374" spans="1:9" x14ac:dyDescent="0.2">
      <c r="A374">
        <v>370</v>
      </c>
      <c r="E374">
        <v>74</v>
      </c>
      <c r="G374">
        <v>75</v>
      </c>
      <c r="I374">
        <v>75</v>
      </c>
    </row>
    <row r="375" spans="1:9" x14ac:dyDescent="0.2">
      <c r="A375">
        <v>371</v>
      </c>
      <c r="E375">
        <v>74</v>
      </c>
      <c r="G375">
        <v>75</v>
      </c>
      <c r="I375">
        <v>75</v>
      </c>
    </row>
    <row r="376" spans="1:9" x14ac:dyDescent="0.2">
      <c r="A376">
        <v>372</v>
      </c>
      <c r="E376">
        <v>74</v>
      </c>
      <c r="G376">
        <v>75</v>
      </c>
      <c r="I376">
        <v>75</v>
      </c>
    </row>
    <row r="377" spans="1:9" x14ac:dyDescent="0.2">
      <c r="A377">
        <v>373</v>
      </c>
      <c r="E377">
        <v>74</v>
      </c>
      <c r="G377">
        <v>75</v>
      </c>
      <c r="I377">
        <v>75</v>
      </c>
    </row>
    <row r="378" spans="1:9" x14ac:dyDescent="0.2">
      <c r="A378">
        <v>374</v>
      </c>
      <c r="E378">
        <v>74</v>
      </c>
      <c r="G378">
        <v>75</v>
      </c>
      <c r="I378">
        <v>75</v>
      </c>
    </row>
    <row r="379" spans="1:9" x14ac:dyDescent="0.2">
      <c r="A379">
        <v>375</v>
      </c>
      <c r="E379">
        <v>74</v>
      </c>
      <c r="G379">
        <v>75</v>
      </c>
      <c r="I379">
        <v>75</v>
      </c>
    </row>
    <row r="380" spans="1:9" x14ac:dyDescent="0.2">
      <c r="A380">
        <v>376</v>
      </c>
      <c r="E380">
        <v>74</v>
      </c>
      <c r="G380">
        <v>75</v>
      </c>
      <c r="I380">
        <v>75</v>
      </c>
    </row>
    <row r="381" spans="1:9" x14ac:dyDescent="0.2">
      <c r="A381">
        <v>377</v>
      </c>
      <c r="E381">
        <v>74</v>
      </c>
      <c r="G381">
        <v>75</v>
      </c>
      <c r="I381">
        <v>75</v>
      </c>
    </row>
    <row r="382" spans="1:9" x14ac:dyDescent="0.2">
      <c r="A382">
        <v>378</v>
      </c>
      <c r="E382">
        <v>74</v>
      </c>
      <c r="G382">
        <v>75</v>
      </c>
      <c r="I382">
        <v>75</v>
      </c>
    </row>
    <row r="383" spans="1:9" x14ac:dyDescent="0.2">
      <c r="A383">
        <v>379</v>
      </c>
      <c r="E383">
        <v>74</v>
      </c>
      <c r="G383">
        <v>75</v>
      </c>
      <c r="I383">
        <v>75</v>
      </c>
    </row>
    <row r="384" spans="1:9" x14ac:dyDescent="0.2">
      <c r="A384">
        <v>380</v>
      </c>
      <c r="E384">
        <v>74</v>
      </c>
      <c r="G384">
        <v>75</v>
      </c>
      <c r="I384">
        <v>75</v>
      </c>
    </row>
    <row r="385" spans="1:9" x14ac:dyDescent="0.2">
      <c r="A385">
        <v>381</v>
      </c>
      <c r="E385">
        <v>74</v>
      </c>
      <c r="G385">
        <v>75</v>
      </c>
      <c r="I385">
        <v>75</v>
      </c>
    </row>
    <row r="386" spans="1:9" x14ac:dyDescent="0.2">
      <c r="A386">
        <v>382</v>
      </c>
      <c r="E386">
        <v>74</v>
      </c>
      <c r="G386">
        <v>75</v>
      </c>
      <c r="I386">
        <v>75</v>
      </c>
    </row>
    <row r="387" spans="1:9" x14ac:dyDescent="0.2">
      <c r="A387">
        <v>383</v>
      </c>
      <c r="E387">
        <v>74</v>
      </c>
      <c r="G387">
        <v>75</v>
      </c>
      <c r="I387">
        <v>75</v>
      </c>
    </row>
    <row r="388" spans="1:9" x14ac:dyDescent="0.2">
      <c r="A388">
        <v>384</v>
      </c>
      <c r="E388">
        <v>74</v>
      </c>
      <c r="G388">
        <v>75</v>
      </c>
      <c r="I388">
        <v>75</v>
      </c>
    </row>
    <row r="389" spans="1:9" x14ac:dyDescent="0.2">
      <c r="A389">
        <v>385</v>
      </c>
      <c r="E389">
        <v>74</v>
      </c>
      <c r="G389">
        <v>75</v>
      </c>
      <c r="I389">
        <v>75</v>
      </c>
    </row>
    <row r="390" spans="1:9" x14ac:dyDescent="0.2">
      <c r="A390">
        <v>386</v>
      </c>
      <c r="E390">
        <v>74</v>
      </c>
      <c r="G390">
        <v>75</v>
      </c>
      <c r="I390">
        <v>75</v>
      </c>
    </row>
    <row r="391" spans="1:9" x14ac:dyDescent="0.2">
      <c r="A391">
        <v>387</v>
      </c>
      <c r="E391">
        <v>74</v>
      </c>
      <c r="G391">
        <v>75</v>
      </c>
      <c r="I391">
        <v>75</v>
      </c>
    </row>
    <row r="392" spans="1:9" x14ac:dyDescent="0.2">
      <c r="A392">
        <v>388</v>
      </c>
      <c r="E392">
        <v>74</v>
      </c>
      <c r="G392">
        <v>75</v>
      </c>
      <c r="I392">
        <v>75</v>
      </c>
    </row>
    <row r="393" spans="1:9" x14ac:dyDescent="0.2">
      <c r="A393">
        <v>389</v>
      </c>
      <c r="E393">
        <v>74</v>
      </c>
      <c r="G393">
        <v>75</v>
      </c>
      <c r="I393">
        <v>75</v>
      </c>
    </row>
    <row r="394" spans="1:9" x14ac:dyDescent="0.2">
      <c r="A394">
        <v>390</v>
      </c>
      <c r="E394">
        <v>74</v>
      </c>
      <c r="G394">
        <v>75</v>
      </c>
      <c r="I394">
        <v>75</v>
      </c>
    </row>
    <row r="395" spans="1:9" x14ac:dyDescent="0.2">
      <c r="A395">
        <v>391</v>
      </c>
      <c r="E395">
        <v>74</v>
      </c>
      <c r="G395">
        <v>75</v>
      </c>
      <c r="I395">
        <v>75</v>
      </c>
    </row>
    <row r="396" spans="1:9" x14ac:dyDescent="0.2">
      <c r="A396">
        <v>392</v>
      </c>
      <c r="E396">
        <v>74</v>
      </c>
      <c r="G396">
        <v>75</v>
      </c>
      <c r="I396">
        <v>75</v>
      </c>
    </row>
    <row r="397" spans="1:9" x14ac:dyDescent="0.2">
      <c r="A397">
        <v>393</v>
      </c>
      <c r="E397">
        <v>74</v>
      </c>
      <c r="G397">
        <v>75</v>
      </c>
      <c r="I397">
        <v>75</v>
      </c>
    </row>
    <row r="398" spans="1:9" x14ac:dyDescent="0.2">
      <c r="A398">
        <v>394</v>
      </c>
      <c r="E398">
        <v>74</v>
      </c>
      <c r="G398">
        <v>75</v>
      </c>
      <c r="I398">
        <v>75</v>
      </c>
    </row>
    <row r="399" spans="1:9" x14ac:dyDescent="0.2">
      <c r="A399">
        <v>395</v>
      </c>
      <c r="E399">
        <v>74</v>
      </c>
      <c r="G399">
        <v>75</v>
      </c>
      <c r="I399">
        <v>75</v>
      </c>
    </row>
    <row r="400" spans="1:9" x14ac:dyDescent="0.2">
      <c r="A400">
        <v>396</v>
      </c>
      <c r="E400">
        <v>74</v>
      </c>
      <c r="G400">
        <v>75</v>
      </c>
      <c r="I400">
        <v>75</v>
      </c>
    </row>
    <row r="401" spans="1:9" x14ac:dyDescent="0.2">
      <c r="A401">
        <v>397</v>
      </c>
      <c r="E401">
        <v>74</v>
      </c>
      <c r="G401">
        <v>75</v>
      </c>
      <c r="I401">
        <v>75</v>
      </c>
    </row>
    <row r="402" spans="1:9" x14ac:dyDescent="0.2">
      <c r="A402">
        <v>398</v>
      </c>
      <c r="E402">
        <v>74</v>
      </c>
      <c r="I402">
        <v>75</v>
      </c>
    </row>
    <row r="403" spans="1:9" x14ac:dyDescent="0.2">
      <c r="A403">
        <v>399</v>
      </c>
      <c r="E403">
        <v>74</v>
      </c>
      <c r="I403">
        <v>75</v>
      </c>
    </row>
    <row r="404" spans="1:9" x14ac:dyDescent="0.2">
      <c r="A404">
        <v>400</v>
      </c>
      <c r="E404">
        <v>74</v>
      </c>
      <c r="I404">
        <v>75</v>
      </c>
    </row>
    <row r="405" spans="1:9" x14ac:dyDescent="0.2">
      <c r="A405">
        <v>401</v>
      </c>
      <c r="E405">
        <v>74</v>
      </c>
      <c r="I405">
        <v>75</v>
      </c>
    </row>
    <row r="406" spans="1:9" x14ac:dyDescent="0.2">
      <c r="A406">
        <v>402</v>
      </c>
      <c r="E406">
        <v>74</v>
      </c>
      <c r="I406">
        <v>75</v>
      </c>
    </row>
    <row r="407" spans="1:9" x14ac:dyDescent="0.2">
      <c r="A407">
        <v>403</v>
      </c>
      <c r="E407">
        <v>74</v>
      </c>
      <c r="I407">
        <v>75</v>
      </c>
    </row>
    <row r="408" spans="1:9" x14ac:dyDescent="0.2">
      <c r="A408">
        <v>404</v>
      </c>
      <c r="E408">
        <v>75</v>
      </c>
      <c r="I408">
        <v>75</v>
      </c>
    </row>
    <row r="409" spans="1:9" x14ac:dyDescent="0.2">
      <c r="A409">
        <v>405</v>
      </c>
      <c r="E409">
        <v>75</v>
      </c>
      <c r="I409">
        <v>75</v>
      </c>
    </row>
    <row r="410" spans="1:9" x14ac:dyDescent="0.2">
      <c r="A410">
        <v>406</v>
      </c>
      <c r="E410">
        <v>75</v>
      </c>
      <c r="I410">
        <v>75</v>
      </c>
    </row>
    <row r="411" spans="1:9" x14ac:dyDescent="0.2">
      <c r="A411">
        <v>407</v>
      </c>
      <c r="E411">
        <v>75</v>
      </c>
      <c r="I411">
        <v>75</v>
      </c>
    </row>
    <row r="412" spans="1:9" x14ac:dyDescent="0.2">
      <c r="A412">
        <v>408</v>
      </c>
      <c r="E412">
        <v>75</v>
      </c>
      <c r="I412">
        <v>75</v>
      </c>
    </row>
    <row r="413" spans="1:9" x14ac:dyDescent="0.2">
      <c r="A413">
        <v>409</v>
      </c>
      <c r="E413">
        <v>75</v>
      </c>
      <c r="I413">
        <v>75</v>
      </c>
    </row>
    <row r="414" spans="1:9" x14ac:dyDescent="0.2">
      <c r="A414">
        <v>410</v>
      </c>
      <c r="E414">
        <v>75</v>
      </c>
      <c r="I414">
        <v>75</v>
      </c>
    </row>
    <row r="415" spans="1:9" x14ac:dyDescent="0.2">
      <c r="A415">
        <v>411</v>
      </c>
      <c r="E415">
        <v>75</v>
      </c>
    </row>
    <row r="416" spans="1:9" x14ac:dyDescent="0.2">
      <c r="A416">
        <v>412</v>
      </c>
      <c r="E416">
        <v>75</v>
      </c>
    </row>
    <row r="417" spans="1:5" x14ac:dyDescent="0.2">
      <c r="A417">
        <v>413</v>
      </c>
      <c r="E417">
        <v>75</v>
      </c>
    </row>
    <row r="418" spans="1:5" x14ac:dyDescent="0.2">
      <c r="A418">
        <v>414</v>
      </c>
      <c r="E418">
        <v>75</v>
      </c>
    </row>
    <row r="419" spans="1:5" x14ac:dyDescent="0.2">
      <c r="A419">
        <v>415</v>
      </c>
      <c r="E419">
        <v>75</v>
      </c>
    </row>
    <row r="420" spans="1:5" x14ac:dyDescent="0.2">
      <c r="A420">
        <v>416</v>
      </c>
      <c r="E420">
        <v>75</v>
      </c>
    </row>
    <row r="421" spans="1:5" x14ac:dyDescent="0.2">
      <c r="A421">
        <v>417</v>
      </c>
      <c r="E421">
        <v>75</v>
      </c>
    </row>
    <row r="422" spans="1:5" x14ac:dyDescent="0.2">
      <c r="A422">
        <v>418</v>
      </c>
      <c r="E422">
        <v>75</v>
      </c>
    </row>
    <row r="423" spans="1:5" x14ac:dyDescent="0.2">
      <c r="A423">
        <v>419</v>
      </c>
      <c r="E423">
        <v>75</v>
      </c>
    </row>
    <row r="424" spans="1:5" x14ac:dyDescent="0.2">
      <c r="A424">
        <v>420</v>
      </c>
      <c r="E424">
        <v>75</v>
      </c>
    </row>
    <row r="425" spans="1:5" x14ac:dyDescent="0.2">
      <c r="A425">
        <v>421</v>
      </c>
      <c r="E425">
        <v>75</v>
      </c>
    </row>
    <row r="426" spans="1:5" x14ac:dyDescent="0.2">
      <c r="A426">
        <v>422</v>
      </c>
      <c r="E426">
        <v>75</v>
      </c>
    </row>
    <row r="427" spans="1:5" x14ac:dyDescent="0.2">
      <c r="A427">
        <v>423</v>
      </c>
      <c r="E427">
        <v>75</v>
      </c>
    </row>
    <row r="428" spans="1:5" x14ac:dyDescent="0.2">
      <c r="A428">
        <v>424</v>
      </c>
      <c r="E428">
        <v>75</v>
      </c>
    </row>
  </sheetData>
  <customSheetViews>
    <customSheetView guid="{325B3107-F85D-43DA-9316-463FFF36DC26}" showRuler="0">
      <selection activeCell="B2" sqref="B2"/>
      <pageMargins left="0.75" right="0.75" top="1" bottom="1" header="0.5" footer="0.5"/>
      <headerFooter alignWithMargins="0"/>
    </customSheetView>
  </customSheetViews>
  <phoneticPr fontId="1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V53"/>
  <sheetViews>
    <sheetView workbookViewId="0">
      <selection activeCell="U1" sqref="U1"/>
    </sheetView>
  </sheetViews>
  <sheetFormatPr defaultRowHeight="12.75" x14ac:dyDescent="0.2"/>
  <sheetData>
    <row r="1" spans="1:100" x14ac:dyDescent="0.2">
      <c r="A1">
        <f t="shared" ref="A1:J10" si="0">sampx(pop, popsize,confLevel,NewSample)</f>
        <v>73</v>
      </c>
      <c r="B1">
        <f t="shared" si="0"/>
        <v>75</v>
      </c>
      <c r="C1">
        <f t="shared" si="0"/>
        <v>75</v>
      </c>
      <c r="D1">
        <f t="shared" si="0"/>
        <v>73</v>
      </c>
      <c r="E1">
        <f t="shared" si="0"/>
        <v>72</v>
      </c>
      <c r="F1">
        <f t="shared" si="0"/>
        <v>63</v>
      </c>
      <c r="G1">
        <f t="shared" si="0"/>
        <v>75</v>
      </c>
      <c r="H1">
        <f t="shared" si="0"/>
        <v>72</v>
      </c>
      <c r="I1">
        <f t="shared" si="0"/>
        <v>72</v>
      </c>
      <c r="J1">
        <f t="shared" si="0"/>
        <v>75</v>
      </c>
      <c r="K1">
        <f t="shared" ref="K1:T10" si="1">sampx(pop, popsize,confLevel,NewSample)</f>
        <v>72</v>
      </c>
      <c r="L1">
        <f t="shared" si="1"/>
        <v>75</v>
      </c>
      <c r="M1">
        <f t="shared" si="1"/>
        <v>72</v>
      </c>
      <c r="N1">
        <f t="shared" si="1"/>
        <v>69</v>
      </c>
      <c r="O1">
        <f t="shared" si="1"/>
        <v>75</v>
      </c>
      <c r="P1">
        <f t="shared" si="1"/>
        <v>68</v>
      </c>
      <c r="Q1">
        <f t="shared" si="1"/>
        <v>73</v>
      </c>
      <c r="R1">
        <f t="shared" si="1"/>
        <v>73</v>
      </c>
      <c r="S1">
        <f t="shared" si="1"/>
        <v>71</v>
      </c>
      <c r="T1">
        <f t="shared" si="1"/>
        <v>73</v>
      </c>
      <c r="U1">
        <f t="shared" ref="U1:AD10" si="2">sampx(pop, popsize,confLevel,NewSample)</f>
        <v>71</v>
      </c>
      <c r="V1">
        <f t="shared" si="2"/>
        <v>75</v>
      </c>
      <c r="W1">
        <f t="shared" si="2"/>
        <v>72</v>
      </c>
      <c r="X1">
        <f t="shared" si="2"/>
        <v>74</v>
      </c>
      <c r="Y1">
        <f t="shared" si="2"/>
        <v>64</v>
      </c>
      <c r="Z1">
        <f t="shared" si="2"/>
        <v>75</v>
      </c>
      <c r="AA1">
        <f t="shared" si="2"/>
        <v>71</v>
      </c>
      <c r="AB1">
        <f t="shared" si="2"/>
        <v>62</v>
      </c>
      <c r="AC1">
        <f t="shared" si="2"/>
        <v>74</v>
      </c>
      <c r="AD1">
        <f t="shared" si="2"/>
        <v>73</v>
      </c>
      <c r="AE1">
        <f t="shared" ref="AE1:AN10" si="3">sampx(pop, popsize,confLevel,NewSample)</f>
        <v>72</v>
      </c>
      <c r="AF1">
        <f t="shared" si="3"/>
        <v>71</v>
      </c>
      <c r="AG1">
        <f t="shared" si="3"/>
        <v>73</v>
      </c>
      <c r="AH1">
        <f t="shared" si="3"/>
        <v>74</v>
      </c>
      <c r="AI1">
        <f t="shared" si="3"/>
        <v>74</v>
      </c>
      <c r="AJ1">
        <f t="shared" si="3"/>
        <v>64</v>
      </c>
      <c r="AK1">
        <f t="shared" si="3"/>
        <v>70</v>
      </c>
      <c r="AL1">
        <f t="shared" si="3"/>
        <v>74</v>
      </c>
      <c r="AM1">
        <f t="shared" si="3"/>
        <v>73</v>
      </c>
      <c r="AN1">
        <f t="shared" si="3"/>
        <v>64</v>
      </c>
      <c r="AO1">
        <f t="shared" ref="AO1:AX10" si="4">sampx(pop, popsize,confLevel,NewSample)</f>
        <v>73</v>
      </c>
      <c r="AP1">
        <f t="shared" si="4"/>
        <v>71</v>
      </c>
      <c r="AQ1">
        <f t="shared" si="4"/>
        <v>67</v>
      </c>
      <c r="AR1">
        <f t="shared" si="4"/>
        <v>75</v>
      </c>
      <c r="AS1">
        <f t="shared" si="4"/>
        <v>75</v>
      </c>
      <c r="AT1">
        <f t="shared" si="4"/>
        <v>75</v>
      </c>
      <c r="AU1">
        <f t="shared" si="4"/>
        <v>75</v>
      </c>
      <c r="AV1">
        <f t="shared" si="4"/>
        <v>72</v>
      </c>
      <c r="AW1">
        <f t="shared" si="4"/>
        <v>75</v>
      </c>
      <c r="AX1">
        <f t="shared" si="4"/>
        <v>74</v>
      </c>
      <c r="AY1">
        <f t="shared" ref="AY1:BH10" si="5">sampx(pop, popsize,confLevel,NewSample)</f>
        <v>75</v>
      </c>
      <c r="AZ1">
        <f t="shared" si="5"/>
        <v>73</v>
      </c>
      <c r="BA1">
        <f t="shared" si="5"/>
        <v>73</v>
      </c>
      <c r="BB1">
        <f t="shared" si="5"/>
        <v>74</v>
      </c>
      <c r="BC1">
        <f t="shared" si="5"/>
        <v>69</v>
      </c>
      <c r="BD1">
        <f t="shared" si="5"/>
        <v>75</v>
      </c>
      <c r="BE1">
        <f t="shared" si="5"/>
        <v>63</v>
      </c>
      <c r="BF1">
        <f t="shared" si="5"/>
        <v>74</v>
      </c>
      <c r="BG1">
        <f t="shared" si="5"/>
        <v>74</v>
      </c>
      <c r="BH1">
        <f t="shared" si="5"/>
        <v>74</v>
      </c>
      <c r="BI1">
        <f t="shared" ref="BI1:BR10" si="6">sampx(pop, popsize,confLevel,NewSample)</f>
        <v>66</v>
      </c>
      <c r="BJ1">
        <f t="shared" si="6"/>
        <v>74</v>
      </c>
      <c r="BK1">
        <f t="shared" si="6"/>
        <v>65</v>
      </c>
      <c r="BL1">
        <f t="shared" si="6"/>
        <v>65</v>
      </c>
      <c r="BM1">
        <f t="shared" si="6"/>
        <v>71</v>
      </c>
      <c r="BN1">
        <f t="shared" si="6"/>
        <v>63</v>
      </c>
      <c r="BO1">
        <f t="shared" si="6"/>
        <v>74</v>
      </c>
      <c r="BP1">
        <f t="shared" si="6"/>
        <v>69</v>
      </c>
      <c r="BQ1">
        <f t="shared" si="6"/>
        <v>70</v>
      </c>
      <c r="BR1">
        <f t="shared" si="6"/>
        <v>74</v>
      </c>
      <c r="BS1">
        <f t="shared" ref="BS1:CB10" si="7">sampx(pop, popsize,confLevel,NewSample)</f>
        <v>70</v>
      </c>
      <c r="BT1">
        <f t="shared" si="7"/>
        <v>74</v>
      </c>
      <c r="BU1">
        <f t="shared" si="7"/>
        <v>75</v>
      </c>
      <c r="BV1">
        <f t="shared" si="7"/>
        <v>70</v>
      </c>
      <c r="BW1">
        <f t="shared" si="7"/>
        <v>75</v>
      </c>
      <c r="BX1">
        <f t="shared" si="7"/>
        <v>68</v>
      </c>
      <c r="BY1">
        <f t="shared" si="7"/>
        <v>71</v>
      </c>
      <c r="BZ1">
        <f t="shared" si="7"/>
        <v>73</v>
      </c>
      <c r="CA1">
        <f t="shared" si="7"/>
        <v>62</v>
      </c>
      <c r="CB1">
        <f t="shared" si="7"/>
        <v>67</v>
      </c>
      <c r="CC1">
        <f t="shared" ref="CC1:CL10" si="8">sampx(pop, popsize,confLevel,NewSample)</f>
        <v>75</v>
      </c>
      <c r="CD1">
        <f t="shared" si="8"/>
        <v>72</v>
      </c>
      <c r="CE1">
        <f t="shared" si="8"/>
        <v>75</v>
      </c>
      <c r="CF1">
        <f t="shared" si="8"/>
        <v>68</v>
      </c>
      <c r="CG1">
        <f t="shared" si="8"/>
        <v>65</v>
      </c>
      <c r="CH1">
        <f t="shared" si="8"/>
        <v>72</v>
      </c>
      <c r="CI1">
        <f t="shared" si="8"/>
        <v>75</v>
      </c>
      <c r="CJ1">
        <f t="shared" si="8"/>
        <v>66</v>
      </c>
      <c r="CK1">
        <f t="shared" si="8"/>
        <v>72</v>
      </c>
      <c r="CL1">
        <f t="shared" si="8"/>
        <v>72</v>
      </c>
      <c r="CM1">
        <f t="shared" ref="CM1:CV10" si="9">sampx(pop, popsize,confLevel,NewSample)</f>
        <v>74</v>
      </c>
      <c r="CN1">
        <f t="shared" si="9"/>
        <v>73</v>
      </c>
      <c r="CO1">
        <f t="shared" si="9"/>
        <v>72</v>
      </c>
      <c r="CP1">
        <f t="shared" si="9"/>
        <v>64</v>
      </c>
      <c r="CQ1">
        <f t="shared" si="9"/>
        <v>72</v>
      </c>
      <c r="CR1">
        <f t="shared" si="9"/>
        <v>72</v>
      </c>
      <c r="CS1">
        <f t="shared" si="9"/>
        <v>70</v>
      </c>
      <c r="CT1">
        <f t="shared" si="9"/>
        <v>75</v>
      </c>
      <c r="CU1">
        <f t="shared" si="9"/>
        <v>71</v>
      </c>
      <c r="CV1">
        <f t="shared" si="9"/>
        <v>69</v>
      </c>
    </row>
    <row r="2" spans="1:100" x14ac:dyDescent="0.2">
      <c r="A2">
        <f t="shared" si="0"/>
        <v>75</v>
      </c>
      <c r="B2">
        <f t="shared" si="0"/>
        <v>72</v>
      </c>
      <c r="C2">
        <f t="shared" si="0"/>
        <v>74</v>
      </c>
      <c r="D2">
        <f t="shared" si="0"/>
        <v>72</v>
      </c>
      <c r="E2">
        <f t="shared" si="0"/>
        <v>73</v>
      </c>
      <c r="F2">
        <f t="shared" si="0"/>
        <v>75</v>
      </c>
      <c r="G2">
        <f t="shared" si="0"/>
        <v>74</v>
      </c>
      <c r="H2">
        <f t="shared" si="0"/>
        <v>75</v>
      </c>
      <c r="I2">
        <f t="shared" si="0"/>
        <v>73</v>
      </c>
      <c r="J2">
        <f t="shared" si="0"/>
        <v>73</v>
      </c>
      <c r="K2">
        <f t="shared" si="1"/>
        <v>74</v>
      </c>
      <c r="L2">
        <f t="shared" si="1"/>
        <v>72</v>
      </c>
      <c r="M2">
        <f t="shared" si="1"/>
        <v>74</v>
      </c>
      <c r="N2">
        <f t="shared" si="1"/>
        <v>74</v>
      </c>
      <c r="O2">
        <f t="shared" si="1"/>
        <v>71</v>
      </c>
      <c r="P2">
        <f t="shared" si="1"/>
        <v>70</v>
      </c>
      <c r="Q2">
        <f t="shared" si="1"/>
        <v>71</v>
      </c>
      <c r="R2">
        <f t="shared" si="1"/>
        <v>73</v>
      </c>
      <c r="S2">
        <f t="shared" si="1"/>
        <v>75</v>
      </c>
      <c r="T2">
        <f t="shared" si="1"/>
        <v>65</v>
      </c>
      <c r="U2">
        <f t="shared" si="2"/>
        <v>70</v>
      </c>
      <c r="V2">
        <f t="shared" si="2"/>
        <v>69</v>
      </c>
      <c r="W2">
        <f t="shared" si="2"/>
        <v>68</v>
      </c>
      <c r="X2">
        <f t="shared" si="2"/>
        <v>74</v>
      </c>
      <c r="Y2">
        <f t="shared" si="2"/>
        <v>73</v>
      </c>
      <c r="Z2">
        <f t="shared" si="2"/>
        <v>69</v>
      </c>
      <c r="AA2">
        <f t="shared" si="2"/>
        <v>75</v>
      </c>
      <c r="AB2">
        <f t="shared" si="2"/>
        <v>75</v>
      </c>
      <c r="AC2">
        <f t="shared" si="2"/>
        <v>72</v>
      </c>
      <c r="AD2">
        <f t="shared" si="2"/>
        <v>69</v>
      </c>
      <c r="AE2">
        <f t="shared" si="3"/>
        <v>74</v>
      </c>
      <c r="AF2">
        <f t="shared" si="3"/>
        <v>68</v>
      </c>
      <c r="AG2">
        <f t="shared" si="3"/>
        <v>75</v>
      </c>
      <c r="AH2">
        <f t="shared" si="3"/>
        <v>75</v>
      </c>
      <c r="AI2">
        <f t="shared" si="3"/>
        <v>74</v>
      </c>
      <c r="AJ2">
        <f t="shared" si="3"/>
        <v>73</v>
      </c>
      <c r="AK2">
        <f t="shared" si="3"/>
        <v>64</v>
      </c>
      <c r="AL2">
        <f t="shared" si="3"/>
        <v>73</v>
      </c>
      <c r="AM2">
        <f t="shared" si="3"/>
        <v>71</v>
      </c>
      <c r="AN2">
        <f t="shared" si="3"/>
        <v>75</v>
      </c>
      <c r="AO2">
        <f t="shared" si="4"/>
        <v>70</v>
      </c>
      <c r="AP2">
        <f t="shared" si="4"/>
        <v>73</v>
      </c>
      <c r="AQ2">
        <f t="shared" si="4"/>
        <v>66</v>
      </c>
      <c r="AR2">
        <f t="shared" si="4"/>
        <v>75</v>
      </c>
      <c r="AS2">
        <f t="shared" si="4"/>
        <v>68</v>
      </c>
      <c r="AT2">
        <f t="shared" si="4"/>
        <v>69</v>
      </c>
      <c r="AU2">
        <f t="shared" si="4"/>
        <v>73</v>
      </c>
      <c r="AV2">
        <f t="shared" si="4"/>
        <v>70</v>
      </c>
      <c r="AW2">
        <f t="shared" si="4"/>
        <v>72</v>
      </c>
      <c r="AX2">
        <f t="shared" si="4"/>
        <v>64</v>
      </c>
      <c r="AY2">
        <f t="shared" si="5"/>
        <v>65</v>
      </c>
      <c r="AZ2">
        <f t="shared" si="5"/>
        <v>73</v>
      </c>
      <c r="BA2">
        <f t="shared" si="5"/>
        <v>75</v>
      </c>
      <c r="BB2">
        <f t="shared" si="5"/>
        <v>72</v>
      </c>
      <c r="BC2">
        <f t="shared" si="5"/>
        <v>62</v>
      </c>
      <c r="BD2">
        <f t="shared" si="5"/>
        <v>66</v>
      </c>
      <c r="BE2">
        <f t="shared" si="5"/>
        <v>72</v>
      </c>
      <c r="BF2">
        <f t="shared" si="5"/>
        <v>75</v>
      </c>
      <c r="BG2">
        <f t="shared" si="5"/>
        <v>72</v>
      </c>
      <c r="BH2">
        <f t="shared" si="5"/>
        <v>73</v>
      </c>
      <c r="BI2">
        <f t="shared" si="6"/>
        <v>68</v>
      </c>
      <c r="BJ2">
        <f t="shared" si="6"/>
        <v>70</v>
      </c>
      <c r="BK2">
        <f t="shared" si="6"/>
        <v>71</v>
      </c>
      <c r="BL2">
        <f t="shared" si="6"/>
        <v>70</v>
      </c>
      <c r="BM2">
        <f t="shared" si="6"/>
        <v>75</v>
      </c>
      <c r="BN2">
        <f t="shared" si="6"/>
        <v>69</v>
      </c>
      <c r="BO2">
        <f t="shared" si="6"/>
        <v>65</v>
      </c>
      <c r="BP2">
        <f t="shared" si="6"/>
        <v>71</v>
      </c>
      <c r="BQ2">
        <f t="shared" si="6"/>
        <v>72</v>
      </c>
      <c r="BR2">
        <f t="shared" si="6"/>
        <v>72</v>
      </c>
      <c r="BS2">
        <f t="shared" si="7"/>
        <v>75</v>
      </c>
      <c r="BT2">
        <f t="shared" si="7"/>
        <v>74</v>
      </c>
      <c r="BU2">
        <f t="shared" si="7"/>
        <v>72</v>
      </c>
      <c r="BV2">
        <f t="shared" si="7"/>
        <v>71</v>
      </c>
      <c r="BW2">
        <f t="shared" si="7"/>
        <v>71</v>
      </c>
      <c r="BX2">
        <f t="shared" si="7"/>
        <v>73</v>
      </c>
      <c r="BY2">
        <f t="shared" si="7"/>
        <v>74</v>
      </c>
      <c r="BZ2">
        <f t="shared" si="7"/>
        <v>66</v>
      </c>
      <c r="CA2">
        <f t="shared" si="7"/>
        <v>74</v>
      </c>
      <c r="CB2">
        <f t="shared" si="7"/>
        <v>72</v>
      </c>
      <c r="CC2">
        <f t="shared" si="8"/>
        <v>65</v>
      </c>
      <c r="CD2">
        <f t="shared" si="8"/>
        <v>69</v>
      </c>
      <c r="CE2">
        <f t="shared" si="8"/>
        <v>64</v>
      </c>
      <c r="CF2">
        <f t="shared" si="8"/>
        <v>72</v>
      </c>
      <c r="CG2">
        <f t="shared" si="8"/>
        <v>73</v>
      </c>
      <c r="CH2">
        <f t="shared" si="8"/>
        <v>75</v>
      </c>
      <c r="CI2">
        <f t="shared" si="8"/>
        <v>75</v>
      </c>
      <c r="CJ2">
        <f t="shared" si="8"/>
        <v>71</v>
      </c>
      <c r="CK2">
        <f t="shared" si="8"/>
        <v>74</v>
      </c>
      <c r="CL2">
        <f t="shared" si="8"/>
        <v>71</v>
      </c>
      <c r="CM2">
        <f t="shared" si="9"/>
        <v>67</v>
      </c>
      <c r="CN2">
        <f t="shared" si="9"/>
        <v>74</v>
      </c>
      <c r="CO2">
        <f t="shared" si="9"/>
        <v>74</v>
      </c>
      <c r="CP2">
        <f t="shared" si="9"/>
        <v>67</v>
      </c>
      <c r="CQ2">
        <f t="shared" si="9"/>
        <v>71</v>
      </c>
      <c r="CR2">
        <f t="shared" si="9"/>
        <v>74</v>
      </c>
      <c r="CS2">
        <f t="shared" si="9"/>
        <v>70</v>
      </c>
      <c r="CT2">
        <f t="shared" si="9"/>
        <v>72</v>
      </c>
      <c r="CU2">
        <f t="shared" si="9"/>
        <v>73</v>
      </c>
      <c r="CV2">
        <f t="shared" si="9"/>
        <v>69</v>
      </c>
    </row>
    <row r="3" spans="1:100" x14ac:dyDescent="0.2">
      <c r="A3">
        <f t="shared" si="0"/>
        <v>73</v>
      </c>
      <c r="B3">
        <f t="shared" si="0"/>
        <v>63</v>
      </c>
      <c r="C3">
        <f t="shared" si="0"/>
        <v>71</v>
      </c>
      <c r="D3">
        <f t="shared" si="0"/>
        <v>68</v>
      </c>
      <c r="E3">
        <f t="shared" si="0"/>
        <v>74</v>
      </c>
      <c r="F3">
        <f t="shared" si="0"/>
        <v>75</v>
      </c>
      <c r="G3">
        <f t="shared" si="0"/>
        <v>71</v>
      </c>
      <c r="H3">
        <f t="shared" si="0"/>
        <v>74</v>
      </c>
      <c r="I3">
        <f t="shared" si="0"/>
        <v>73</v>
      </c>
      <c r="J3">
        <f t="shared" si="0"/>
        <v>71</v>
      </c>
      <c r="K3">
        <f t="shared" si="1"/>
        <v>72</v>
      </c>
      <c r="L3">
        <f t="shared" si="1"/>
        <v>72</v>
      </c>
      <c r="M3">
        <f t="shared" si="1"/>
        <v>71</v>
      </c>
      <c r="N3">
        <f t="shared" si="1"/>
        <v>64</v>
      </c>
      <c r="O3">
        <f t="shared" si="1"/>
        <v>68</v>
      </c>
      <c r="P3">
        <f t="shared" si="1"/>
        <v>64</v>
      </c>
      <c r="Q3">
        <f t="shared" si="1"/>
        <v>62</v>
      </c>
      <c r="R3">
        <f t="shared" si="1"/>
        <v>72</v>
      </c>
      <c r="S3">
        <f t="shared" si="1"/>
        <v>70</v>
      </c>
      <c r="T3">
        <f t="shared" si="1"/>
        <v>64</v>
      </c>
      <c r="U3">
        <f t="shared" si="2"/>
        <v>71</v>
      </c>
      <c r="V3">
        <f t="shared" si="2"/>
        <v>69</v>
      </c>
      <c r="W3">
        <f t="shared" si="2"/>
        <v>74</v>
      </c>
      <c r="X3">
        <f t="shared" si="2"/>
        <v>75</v>
      </c>
      <c r="Y3">
        <f t="shared" si="2"/>
        <v>68</v>
      </c>
      <c r="Z3">
        <f t="shared" si="2"/>
        <v>70</v>
      </c>
      <c r="AA3">
        <f t="shared" si="2"/>
        <v>67</v>
      </c>
      <c r="AB3">
        <f t="shared" si="2"/>
        <v>73</v>
      </c>
      <c r="AC3">
        <f t="shared" si="2"/>
        <v>70</v>
      </c>
      <c r="AD3">
        <f t="shared" si="2"/>
        <v>72</v>
      </c>
      <c r="AE3">
        <f t="shared" si="3"/>
        <v>70</v>
      </c>
      <c r="AF3">
        <f t="shared" si="3"/>
        <v>72</v>
      </c>
      <c r="AG3">
        <f t="shared" si="3"/>
        <v>68</v>
      </c>
      <c r="AH3">
        <f t="shared" si="3"/>
        <v>71</v>
      </c>
      <c r="AI3">
        <f t="shared" si="3"/>
        <v>75</v>
      </c>
      <c r="AJ3">
        <f t="shared" si="3"/>
        <v>74</v>
      </c>
      <c r="AK3">
        <f t="shared" si="3"/>
        <v>74</v>
      </c>
      <c r="AL3">
        <f t="shared" si="3"/>
        <v>63</v>
      </c>
      <c r="AM3">
        <f t="shared" si="3"/>
        <v>72</v>
      </c>
      <c r="AN3">
        <f t="shared" si="3"/>
        <v>74</v>
      </c>
      <c r="AO3">
        <f t="shared" si="4"/>
        <v>75</v>
      </c>
      <c r="AP3">
        <f t="shared" si="4"/>
        <v>68</v>
      </c>
      <c r="AQ3">
        <f t="shared" si="4"/>
        <v>73</v>
      </c>
      <c r="AR3">
        <f t="shared" si="4"/>
        <v>73</v>
      </c>
      <c r="AS3">
        <f t="shared" si="4"/>
        <v>73</v>
      </c>
      <c r="AT3">
        <f t="shared" si="4"/>
        <v>65</v>
      </c>
      <c r="AU3">
        <f t="shared" si="4"/>
        <v>69</v>
      </c>
      <c r="AV3">
        <f t="shared" si="4"/>
        <v>75</v>
      </c>
      <c r="AW3">
        <f t="shared" si="4"/>
        <v>64</v>
      </c>
      <c r="AX3">
        <f t="shared" si="4"/>
        <v>73</v>
      </c>
      <c r="AY3">
        <f t="shared" si="5"/>
        <v>75</v>
      </c>
      <c r="AZ3">
        <f t="shared" si="5"/>
        <v>71</v>
      </c>
      <c r="BA3">
        <f t="shared" si="5"/>
        <v>70</v>
      </c>
      <c r="BB3">
        <f t="shared" si="5"/>
        <v>75</v>
      </c>
      <c r="BC3">
        <f t="shared" si="5"/>
        <v>75</v>
      </c>
      <c r="BD3">
        <f t="shared" si="5"/>
        <v>75</v>
      </c>
      <c r="BE3">
        <f t="shared" si="5"/>
        <v>73</v>
      </c>
      <c r="BF3">
        <f t="shared" si="5"/>
        <v>73</v>
      </c>
      <c r="BG3">
        <f t="shared" si="5"/>
        <v>74</v>
      </c>
      <c r="BH3">
        <f t="shared" si="5"/>
        <v>71</v>
      </c>
      <c r="BI3">
        <f t="shared" si="6"/>
        <v>75</v>
      </c>
      <c r="BJ3">
        <f t="shared" si="6"/>
        <v>71</v>
      </c>
      <c r="BK3">
        <f t="shared" si="6"/>
        <v>74</v>
      </c>
      <c r="BL3">
        <f t="shared" si="6"/>
        <v>73</v>
      </c>
      <c r="BM3">
        <f t="shared" si="6"/>
        <v>73</v>
      </c>
      <c r="BN3">
        <f t="shared" si="6"/>
        <v>62</v>
      </c>
      <c r="BO3">
        <f t="shared" si="6"/>
        <v>72</v>
      </c>
      <c r="BP3">
        <f t="shared" si="6"/>
        <v>75</v>
      </c>
      <c r="BQ3">
        <f t="shared" si="6"/>
        <v>75</v>
      </c>
      <c r="BR3">
        <f t="shared" si="6"/>
        <v>73</v>
      </c>
      <c r="BS3">
        <f t="shared" si="7"/>
        <v>67</v>
      </c>
      <c r="BT3">
        <f t="shared" si="7"/>
        <v>65</v>
      </c>
      <c r="BU3">
        <f t="shared" si="7"/>
        <v>71</v>
      </c>
      <c r="BV3">
        <f t="shared" si="7"/>
        <v>74</v>
      </c>
      <c r="BW3">
        <f t="shared" si="7"/>
        <v>69</v>
      </c>
      <c r="BX3">
        <f t="shared" si="7"/>
        <v>65</v>
      </c>
      <c r="BY3">
        <f t="shared" si="7"/>
        <v>72</v>
      </c>
      <c r="BZ3">
        <f t="shared" si="7"/>
        <v>73</v>
      </c>
      <c r="CA3">
        <f t="shared" si="7"/>
        <v>73</v>
      </c>
      <c r="CB3">
        <f t="shared" si="7"/>
        <v>67</v>
      </c>
      <c r="CC3">
        <f t="shared" si="8"/>
        <v>74</v>
      </c>
      <c r="CD3">
        <f t="shared" si="8"/>
        <v>70</v>
      </c>
      <c r="CE3">
        <f t="shared" si="8"/>
        <v>75</v>
      </c>
      <c r="CF3">
        <f t="shared" si="8"/>
        <v>70</v>
      </c>
      <c r="CG3">
        <f t="shared" si="8"/>
        <v>72</v>
      </c>
      <c r="CH3">
        <f t="shared" si="8"/>
        <v>74</v>
      </c>
      <c r="CI3">
        <f t="shared" si="8"/>
        <v>73</v>
      </c>
      <c r="CJ3">
        <f t="shared" si="8"/>
        <v>75</v>
      </c>
      <c r="CK3">
        <f t="shared" si="8"/>
        <v>71</v>
      </c>
      <c r="CL3">
        <f t="shared" si="8"/>
        <v>72</v>
      </c>
      <c r="CM3">
        <f t="shared" si="9"/>
        <v>73</v>
      </c>
      <c r="CN3">
        <f t="shared" si="9"/>
        <v>72</v>
      </c>
      <c r="CO3">
        <f t="shared" si="9"/>
        <v>73</v>
      </c>
      <c r="CP3">
        <f t="shared" si="9"/>
        <v>75</v>
      </c>
      <c r="CQ3">
        <f t="shared" si="9"/>
        <v>75</v>
      </c>
      <c r="CR3">
        <f t="shared" si="9"/>
        <v>69</v>
      </c>
      <c r="CS3">
        <f t="shared" si="9"/>
        <v>70</v>
      </c>
      <c r="CT3">
        <f t="shared" si="9"/>
        <v>75</v>
      </c>
      <c r="CU3">
        <f t="shared" si="9"/>
        <v>73</v>
      </c>
      <c r="CV3">
        <f t="shared" si="9"/>
        <v>74</v>
      </c>
    </row>
    <row r="4" spans="1:100" x14ac:dyDescent="0.2">
      <c r="A4">
        <f t="shared" si="0"/>
        <v>71</v>
      </c>
      <c r="B4">
        <f t="shared" si="0"/>
        <v>71</v>
      </c>
      <c r="C4">
        <f t="shared" si="0"/>
        <v>69</v>
      </c>
      <c r="D4">
        <f t="shared" si="0"/>
        <v>61</v>
      </c>
      <c r="E4">
        <f t="shared" si="0"/>
        <v>71</v>
      </c>
      <c r="F4">
        <f t="shared" si="0"/>
        <v>74</v>
      </c>
      <c r="G4">
        <f t="shared" si="0"/>
        <v>62</v>
      </c>
      <c r="H4">
        <f t="shared" si="0"/>
        <v>74</v>
      </c>
      <c r="I4">
        <f t="shared" si="0"/>
        <v>71</v>
      </c>
      <c r="J4">
        <f t="shared" si="0"/>
        <v>74</v>
      </c>
      <c r="K4">
        <f t="shared" si="1"/>
        <v>74</v>
      </c>
      <c r="L4">
        <f t="shared" si="1"/>
        <v>72</v>
      </c>
      <c r="M4">
        <f t="shared" si="1"/>
        <v>73</v>
      </c>
      <c r="N4">
        <f t="shared" si="1"/>
        <v>64</v>
      </c>
      <c r="O4">
        <f t="shared" si="1"/>
        <v>73</v>
      </c>
      <c r="P4">
        <f t="shared" si="1"/>
        <v>75</v>
      </c>
      <c r="Q4">
        <f t="shared" si="1"/>
        <v>74</v>
      </c>
      <c r="R4">
        <f t="shared" si="1"/>
        <v>70</v>
      </c>
      <c r="S4">
        <f t="shared" si="1"/>
        <v>71</v>
      </c>
      <c r="T4">
        <f t="shared" si="1"/>
        <v>75</v>
      </c>
      <c r="U4">
        <f t="shared" si="2"/>
        <v>68</v>
      </c>
      <c r="V4">
        <f t="shared" si="2"/>
        <v>75</v>
      </c>
      <c r="W4">
        <f t="shared" si="2"/>
        <v>64</v>
      </c>
      <c r="X4">
        <f t="shared" si="2"/>
        <v>67</v>
      </c>
      <c r="Y4">
        <f t="shared" si="2"/>
        <v>74</v>
      </c>
      <c r="Z4">
        <f t="shared" si="2"/>
        <v>73</v>
      </c>
      <c r="AA4">
        <f t="shared" si="2"/>
        <v>75</v>
      </c>
      <c r="AB4">
        <f t="shared" si="2"/>
        <v>74</v>
      </c>
      <c r="AC4">
        <f t="shared" si="2"/>
        <v>69</v>
      </c>
      <c r="AD4">
        <f t="shared" si="2"/>
        <v>73</v>
      </c>
      <c r="AE4">
        <f t="shared" si="3"/>
        <v>74</v>
      </c>
      <c r="AF4">
        <f t="shared" si="3"/>
        <v>72</v>
      </c>
      <c r="AG4">
        <f t="shared" si="3"/>
        <v>71</v>
      </c>
      <c r="AH4">
        <f t="shared" si="3"/>
        <v>74</v>
      </c>
      <c r="AI4">
        <f t="shared" si="3"/>
        <v>75</v>
      </c>
      <c r="AJ4">
        <f t="shared" si="3"/>
        <v>69</v>
      </c>
      <c r="AK4">
        <f t="shared" si="3"/>
        <v>72</v>
      </c>
      <c r="AL4">
        <f t="shared" si="3"/>
        <v>73</v>
      </c>
      <c r="AM4">
        <f t="shared" si="3"/>
        <v>74</v>
      </c>
      <c r="AN4">
        <f t="shared" si="3"/>
        <v>72</v>
      </c>
      <c r="AO4">
        <f t="shared" si="4"/>
        <v>72</v>
      </c>
      <c r="AP4">
        <f t="shared" si="4"/>
        <v>73</v>
      </c>
      <c r="AQ4">
        <f t="shared" si="4"/>
        <v>75</v>
      </c>
      <c r="AR4">
        <f t="shared" si="4"/>
        <v>68</v>
      </c>
      <c r="AS4">
        <f t="shared" si="4"/>
        <v>73</v>
      </c>
      <c r="AT4">
        <f t="shared" si="4"/>
        <v>73</v>
      </c>
      <c r="AU4">
        <f t="shared" si="4"/>
        <v>73</v>
      </c>
      <c r="AV4">
        <f t="shared" si="4"/>
        <v>73</v>
      </c>
      <c r="AW4">
        <f t="shared" si="4"/>
        <v>65</v>
      </c>
      <c r="AX4">
        <f t="shared" si="4"/>
        <v>67</v>
      </c>
      <c r="AY4">
        <f t="shared" si="5"/>
        <v>73</v>
      </c>
      <c r="AZ4">
        <f t="shared" si="5"/>
        <v>70</v>
      </c>
      <c r="BA4">
        <f t="shared" si="5"/>
        <v>71</v>
      </c>
      <c r="BB4">
        <f t="shared" si="5"/>
        <v>63</v>
      </c>
      <c r="BC4">
        <f t="shared" si="5"/>
        <v>71</v>
      </c>
      <c r="BD4">
        <f t="shared" si="5"/>
        <v>72</v>
      </c>
      <c r="BE4">
        <f t="shared" si="5"/>
        <v>70</v>
      </c>
      <c r="BF4">
        <f t="shared" si="5"/>
        <v>70</v>
      </c>
      <c r="BG4">
        <f t="shared" si="5"/>
        <v>68</v>
      </c>
      <c r="BH4">
        <f t="shared" si="5"/>
        <v>71</v>
      </c>
      <c r="BI4">
        <f t="shared" si="6"/>
        <v>69</v>
      </c>
      <c r="BJ4">
        <f t="shared" si="6"/>
        <v>73</v>
      </c>
      <c r="BK4">
        <f t="shared" si="6"/>
        <v>70</v>
      </c>
      <c r="BL4">
        <f t="shared" si="6"/>
        <v>73</v>
      </c>
      <c r="BM4">
        <f t="shared" si="6"/>
        <v>74</v>
      </c>
      <c r="BN4">
        <f t="shared" si="6"/>
        <v>69</v>
      </c>
      <c r="BO4">
        <f t="shared" si="6"/>
        <v>75</v>
      </c>
      <c r="BP4">
        <f t="shared" si="6"/>
        <v>72</v>
      </c>
      <c r="BQ4">
        <f t="shared" si="6"/>
        <v>74</v>
      </c>
      <c r="BR4">
        <f t="shared" si="6"/>
        <v>64</v>
      </c>
      <c r="BS4">
        <f t="shared" si="7"/>
        <v>74</v>
      </c>
      <c r="BT4">
        <f t="shared" si="7"/>
        <v>69</v>
      </c>
      <c r="BU4">
        <f t="shared" si="7"/>
        <v>72</v>
      </c>
      <c r="BV4">
        <f t="shared" si="7"/>
        <v>64</v>
      </c>
      <c r="BW4">
        <f t="shared" si="7"/>
        <v>70</v>
      </c>
      <c r="BX4">
        <f t="shared" si="7"/>
        <v>74</v>
      </c>
      <c r="BY4">
        <f t="shared" si="7"/>
        <v>75</v>
      </c>
      <c r="BZ4">
        <f t="shared" si="7"/>
        <v>72</v>
      </c>
      <c r="CA4">
        <f t="shared" si="7"/>
        <v>67</v>
      </c>
      <c r="CB4">
        <f t="shared" si="7"/>
        <v>75</v>
      </c>
      <c r="CC4">
        <f t="shared" si="8"/>
        <v>72</v>
      </c>
      <c r="CD4">
        <f t="shared" si="8"/>
        <v>65</v>
      </c>
      <c r="CE4">
        <f t="shared" si="8"/>
        <v>71</v>
      </c>
      <c r="CF4">
        <f t="shared" si="8"/>
        <v>75</v>
      </c>
      <c r="CG4">
        <f t="shared" si="8"/>
        <v>69</v>
      </c>
      <c r="CH4">
        <f t="shared" si="8"/>
        <v>71</v>
      </c>
      <c r="CI4">
        <f t="shared" si="8"/>
        <v>75</v>
      </c>
      <c r="CJ4">
        <f t="shared" si="8"/>
        <v>71</v>
      </c>
      <c r="CK4">
        <f t="shared" si="8"/>
        <v>70</v>
      </c>
      <c r="CL4">
        <f t="shared" si="8"/>
        <v>73</v>
      </c>
      <c r="CM4">
        <f t="shared" si="9"/>
        <v>73</v>
      </c>
      <c r="CN4">
        <f t="shared" si="9"/>
        <v>71</v>
      </c>
      <c r="CO4">
        <f t="shared" si="9"/>
        <v>71</v>
      </c>
      <c r="CP4">
        <f t="shared" si="9"/>
        <v>71</v>
      </c>
      <c r="CQ4">
        <f t="shared" si="9"/>
        <v>71</v>
      </c>
      <c r="CR4">
        <f t="shared" si="9"/>
        <v>70</v>
      </c>
      <c r="CS4">
        <f t="shared" si="9"/>
        <v>73</v>
      </c>
      <c r="CT4">
        <f t="shared" si="9"/>
        <v>73</v>
      </c>
      <c r="CU4">
        <f t="shared" si="9"/>
        <v>71</v>
      </c>
      <c r="CV4">
        <f t="shared" si="9"/>
        <v>75</v>
      </c>
    </row>
    <row r="5" spans="1:100" x14ac:dyDescent="0.2">
      <c r="A5">
        <f t="shared" si="0"/>
        <v>72</v>
      </c>
      <c r="B5">
        <f t="shared" si="0"/>
        <v>63</v>
      </c>
      <c r="C5">
        <f t="shared" si="0"/>
        <v>74</v>
      </c>
      <c r="D5">
        <f t="shared" si="0"/>
        <v>72</v>
      </c>
      <c r="E5">
        <f t="shared" si="0"/>
        <v>71</v>
      </c>
      <c r="F5">
        <f t="shared" si="0"/>
        <v>71</v>
      </c>
      <c r="G5">
        <f t="shared" si="0"/>
        <v>73</v>
      </c>
      <c r="H5">
        <f t="shared" si="0"/>
        <v>75</v>
      </c>
      <c r="I5">
        <f t="shared" si="0"/>
        <v>68</v>
      </c>
      <c r="J5">
        <f t="shared" si="0"/>
        <v>69</v>
      </c>
      <c r="K5">
        <f t="shared" si="1"/>
        <v>73</v>
      </c>
      <c r="L5">
        <f t="shared" si="1"/>
        <v>73</v>
      </c>
      <c r="M5">
        <f t="shared" si="1"/>
        <v>72</v>
      </c>
      <c r="N5">
        <f t="shared" si="1"/>
        <v>72</v>
      </c>
      <c r="O5">
        <f t="shared" si="1"/>
        <v>71</v>
      </c>
      <c r="P5">
        <f t="shared" si="1"/>
        <v>74</v>
      </c>
      <c r="Q5">
        <f t="shared" si="1"/>
        <v>75</v>
      </c>
      <c r="R5">
        <f t="shared" si="1"/>
        <v>68</v>
      </c>
      <c r="S5">
        <f t="shared" si="1"/>
        <v>64</v>
      </c>
      <c r="T5">
        <f t="shared" si="1"/>
        <v>75</v>
      </c>
      <c r="U5">
        <f t="shared" si="2"/>
        <v>74</v>
      </c>
      <c r="V5">
        <f t="shared" si="2"/>
        <v>72</v>
      </c>
      <c r="W5">
        <f t="shared" si="2"/>
        <v>72</v>
      </c>
      <c r="X5">
        <f t="shared" si="2"/>
        <v>70</v>
      </c>
      <c r="Y5">
        <f t="shared" si="2"/>
        <v>75</v>
      </c>
      <c r="Z5">
        <f t="shared" si="2"/>
        <v>70</v>
      </c>
      <c r="AA5">
        <f t="shared" si="2"/>
        <v>75</v>
      </c>
      <c r="AB5">
        <f t="shared" si="2"/>
        <v>72</v>
      </c>
      <c r="AC5">
        <f t="shared" si="2"/>
        <v>75</v>
      </c>
      <c r="AD5">
        <f t="shared" si="2"/>
        <v>75</v>
      </c>
      <c r="AE5">
        <f t="shared" si="3"/>
        <v>71</v>
      </c>
      <c r="AF5">
        <f t="shared" si="3"/>
        <v>74</v>
      </c>
      <c r="AG5">
        <f t="shared" si="3"/>
        <v>75</v>
      </c>
      <c r="AH5">
        <f t="shared" si="3"/>
        <v>64</v>
      </c>
      <c r="AI5">
        <f t="shared" si="3"/>
        <v>71</v>
      </c>
      <c r="AJ5">
        <f t="shared" si="3"/>
        <v>71</v>
      </c>
      <c r="AK5">
        <f t="shared" si="3"/>
        <v>67</v>
      </c>
      <c r="AL5">
        <f t="shared" si="3"/>
        <v>73</v>
      </c>
      <c r="AM5">
        <f t="shared" si="3"/>
        <v>72</v>
      </c>
      <c r="AN5">
        <f t="shared" si="3"/>
        <v>75</v>
      </c>
      <c r="AO5">
        <f t="shared" si="4"/>
        <v>75</v>
      </c>
      <c r="AP5">
        <f t="shared" si="4"/>
        <v>71</v>
      </c>
      <c r="AQ5">
        <f t="shared" si="4"/>
        <v>72</v>
      </c>
      <c r="AR5">
        <f t="shared" si="4"/>
        <v>73</v>
      </c>
      <c r="AS5">
        <f t="shared" si="4"/>
        <v>71</v>
      </c>
      <c r="AT5">
        <f t="shared" si="4"/>
        <v>73</v>
      </c>
      <c r="AU5">
        <f t="shared" si="4"/>
        <v>67</v>
      </c>
      <c r="AV5">
        <f t="shared" si="4"/>
        <v>67</v>
      </c>
      <c r="AW5">
        <f t="shared" si="4"/>
        <v>71</v>
      </c>
      <c r="AX5">
        <f t="shared" si="4"/>
        <v>65</v>
      </c>
      <c r="AY5">
        <f t="shared" si="5"/>
        <v>74</v>
      </c>
      <c r="AZ5">
        <f t="shared" si="5"/>
        <v>69</v>
      </c>
      <c r="BA5">
        <f t="shared" si="5"/>
        <v>75</v>
      </c>
      <c r="BB5">
        <f t="shared" si="5"/>
        <v>73</v>
      </c>
      <c r="BC5">
        <f t="shared" si="5"/>
        <v>74</v>
      </c>
      <c r="BD5">
        <f t="shared" si="5"/>
        <v>67</v>
      </c>
      <c r="BE5">
        <f t="shared" si="5"/>
        <v>72</v>
      </c>
      <c r="BF5">
        <f t="shared" si="5"/>
        <v>75</v>
      </c>
      <c r="BG5">
        <f t="shared" si="5"/>
        <v>62</v>
      </c>
      <c r="BH5">
        <f t="shared" si="5"/>
        <v>73</v>
      </c>
      <c r="BI5">
        <f t="shared" si="6"/>
        <v>74</v>
      </c>
      <c r="BJ5">
        <f t="shared" si="6"/>
        <v>70</v>
      </c>
      <c r="BK5">
        <f t="shared" si="6"/>
        <v>74</v>
      </c>
      <c r="BL5">
        <f t="shared" si="6"/>
        <v>69</v>
      </c>
      <c r="BM5">
        <f t="shared" si="6"/>
        <v>72</v>
      </c>
      <c r="BN5">
        <f t="shared" si="6"/>
        <v>75</v>
      </c>
      <c r="BO5">
        <f t="shared" si="6"/>
        <v>70</v>
      </c>
      <c r="BP5">
        <f t="shared" si="6"/>
        <v>62</v>
      </c>
      <c r="BQ5">
        <f t="shared" si="6"/>
        <v>74</v>
      </c>
      <c r="BR5">
        <f t="shared" si="6"/>
        <v>74</v>
      </c>
      <c r="BS5">
        <f t="shared" si="7"/>
        <v>73</v>
      </c>
      <c r="BT5">
        <f t="shared" si="7"/>
        <v>74</v>
      </c>
      <c r="BU5">
        <f t="shared" si="7"/>
        <v>67</v>
      </c>
      <c r="BV5">
        <f t="shared" si="7"/>
        <v>74</v>
      </c>
      <c r="BW5">
        <f t="shared" si="7"/>
        <v>67</v>
      </c>
      <c r="BX5">
        <f t="shared" si="7"/>
        <v>75</v>
      </c>
      <c r="BY5">
        <f t="shared" si="7"/>
        <v>75</v>
      </c>
      <c r="BZ5">
        <f t="shared" si="7"/>
        <v>71</v>
      </c>
      <c r="CA5">
        <f t="shared" si="7"/>
        <v>71</v>
      </c>
      <c r="CB5">
        <f t="shared" si="7"/>
        <v>74</v>
      </c>
      <c r="CC5">
        <f t="shared" si="8"/>
        <v>74</v>
      </c>
      <c r="CD5">
        <f t="shared" si="8"/>
        <v>73</v>
      </c>
      <c r="CE5">
        <f t="shared" si="8"/>
        <v>73</v>
      </c>
      <c r="CF5">
        <f t="shared" si="8"/>
        <v>69</v>
      </c>
      <c r="CG5">
        <f t="shared" si="8"/>
        <v>71</v>
      </c>
      <c r="CH5">
        <f t="shared" si="8"/>
        <v>62</v>
      </c>
      <c r="CI5">
        <f t="shared" si="8"/>
        <v>73</v>
      </c>
      <c r="CJ5">
        <f t="shared" si="8"/>
        <v>62</v>
      </c>
      <c r="CK5">
        <f t="shared" si="8"/>
        <v>73</v>
      </c>
      <c r="CL5">
        <f t="shared" si="8"/>
        <v>71</v>
      </c>
      <c r="CM5">
        <f t="shared" si="9"/>
        <v>74</v>
      </c>
      <c r="CN5">
        <f t="shared" si="9"/>
        <v>74</v>
      </c>
      <c r="CO5">
        <f t="shared" si="9"/>
        <v>70</v>
      </c>
      <c r="CP5">
        <f t="shared" si="9"/>
        <v>75</v>
      </c>
      <c r="CQ5">
        <f t="shared" si="9"/>
        <v>72</v>
      </c>
      <c r="CR5">
        <f t="shared" si="9"/>
        <v>69</v>
      </c>
      <c r="CS5">
        <f t="shared" si="9"/>
        <v>72</v>
      </c>
      <c r="CT5">
        <f t="shared" si="9"/>
        <v>71</v>
      </c>
      <c r="CU5">
        <f t="shared" si="9"/>
        <v>66</v>
      </c>
      <c r="CV5">
        <f t="shared" si="9"/>
        <v>69</v>
      </c>
    </row>
    <row r="6" spans="1:100" x14ac:dyDescent="0.2">
      <c r="A6">
        <f t="shared" si="0"/>
        <v>69</v>
      </c>
      <c r="B6">
        <f t="shared" si="0"/>
        <v>64</v>
      </c>
      <c r="C6">
        <f t="shared" si="0"/>
        <v>67</v>
      </c>
      <c r="D6">
        <f t="shared" si="0"/>
        <v>72</v>
      </c>
      <c r="E6">
        <f t="shared" si="0"/>
        <v>69</v>
      </c>
      <c r="F6">
        <f t="shared" si="0"/>
        <v>72</v>
      </c>
      <c r="G6">
        <f t="shared" si="0"/>
        <v>74</v>
      </c>
      <c r="H6">
        <f t="shared" si="0"/>
        <v>71</v>
      </c>
      <c r="I6">
        <f t="shared" si="0"/>
        <v>68</v>
      </c>
      <c r="J6">
        <f t="shared" si="0"/>
        <v>70</v>
      </c>
      <c r="K6">
        <f t="shared" si="1"/>
        <v>71</v>
      </c>
      <c r="L6">
        <f t="shared" si="1"/>
        <v>73</v>
      </c>
      <c r="M6">
        <f t="shared" si="1"/>
        <v>73</v>
      </c>
      <c r="N6">
        <f t="shared" si="1"/>
        <v>72</v>
      </c>
      <c r="O6">
        <f t="shared" si="1"/>
        <v>71</v>
      </c>
      <c r="P6">
        <f t="shared" si="1"/>
        <v>75</v>
      </c>
      <c r="Q6">
        <f t="shared" si="1"/>
        <v>68</v>
      </c>
      <c r="R6">
        <f t="shared" si="1"/>
        <v>74</v>
      </c>
      <c r="S6">
        <f t="shared" si="1"/>
        <v>73</v>
      </c>
      <c r="T6">
        <f t="shared" si="1"/>
        <v>73</v>
      </c>
      <c r="U6">
        <f t="shared" si="2"/>
        <v>72</v>
      </c>
      <c r="V6">
        <f t="shared" si="2"/>
        <v>71</v>
      </c>
      <c r="W6">
        <f t="shared" si="2"/>
        <v>70</v>
      </c>
      <c r="X6">
        <f t="shared" si="2"/>
        <v>65</v>
      </c>
      <c r="Y6">
        <f t="shared" si="2"/>
        <v>68</v>
      </c>
      <c r="Z6">
        <f t="shared" si="2"/>
        <v>71</v>
      </c>
      <c r="AA6">
        <f t="shared" si="2"/>
        <v>70</v>
      </c>
      <c r="AB6">
        <f t="shared" si="2"/>
        <v>73</v>
      </c>
      <c r="AC6">
        <f t="shared" si="2"/>
        <v>72</v>
      </c>
      <c r="AD6">
        <f t="shared" si="2"/>
        <v>73</v>
      </c>
      <c r="AE6">
        <f t="shared" si="3"/>
        <v>72</v>
      </c>
      <c r="AF6">
        <f t="shared" si="3"/>
        <v>74</v>
      </c>
      <c r="AG6">
        <f t="shared" si="3"/>
        <v>73</v>
      </c>
      <c r="AH6">
        <f t="shared" si="3"/>
        <v>73</v>
      </c>
      <c r="AI6">
        <f t="shared" si="3"/>
        <v>75</v>
      </c>
      <c r="AJ6">
        <f t="shared" si="3"/>
        <v>64</v>
      </c>
      <c r="AK6">
        <f t="shared" si="3"/>
        <v>74</v>
      </c>
      <c r="AL6">
        <f t="shared" si="3"/>
        <v>71</v>
      </c>
      <c r="AM6">
        <f t="shared" si="3"/>
        <v>72</v>
      </c>
      <c r="AN6">
        <f t="shared" si="3"/>
        <v>69</v>
      </c>
      <c r="AO6">
        <f t="shared" si="4"/>
        <v>74</v>
      </c>
      <c r="AP6">
        <f t="shared" si="4"/>
        <v>75</v>
      </c>
      <c r="AQ6">
        <f t="shared" si="4"/>
        <v>68</v>
      </c>
      <c r="AR6">
        <f t="shared" si="4"/>
        <v>74</v>
      </c>
      <c r="AS6">
        <f t="shared" si="4"/>
        <v>67</v>
      </c>
      <c r="AT6">
        <f t="shared" si="4"/>
        <v>71</v>
      </c>
      <c r="AU6">
        <f t="shared" si="4"/>
        <v>75</v>
      </c>
      <c r="AV6">
        <f t="shared" si="4"/>
        <v>72</v>
      </c>
      <c r="AW6">
        <f t="shared" si="4"/>
        <v>63</v>
      </c>
      <c r="AX6">
        <f t="shared" si="4"/>
        <v>67</v>
      </c>
      <c r="AY6">
        <f t="shared" si="5"/>
        <v>72</v>
      </c>
      <c r="AZ6">
        <f t="shared" si="5"/>
        <v>67</v>
      </c>
      <c r="BA6">
        <f t="shared" si="5"/>
        <v>74</v>
      </c>
      <c r="BB6">
        <f t="shared" si="5"/>
        <v>70</v>
      </c>
      <c r="BC6">
        <f t="shared" si="5"/>
        <v>71</v>
      </c>
      <c r="BD6">
        <f t="shared" si="5"/>
        <v>63</v>
      </c>
      <c r="BE6">
        <f t="shared" si="5"/>
        <v>71</v>
      </c>
      <c r="BF6">
        <f t="shared" si="5"/>
        <v>71</v>
      </c>
      <c r="BG6">
        <f t="shared" si="5"/>
        <v>75</v>
      </c>
      <c r="BH6">
        <f t="shared" si="5"/>
        <v>75</v>
      </c>
      <c r="BI6">
        <f t="shared" si="6"/>
        <v>72</v>
      </c>
      <c r="BJ6">
        <f t="shared" si="6"/>
        <v>64</v>
      </c>
      <c r="BK6">
        <f t="shared" si="6"/>
        <v>72</v>
      </c>
      <c r="BL6">
        <f t="shared" si="6"/>
        <v>69</v>
      </c>
      <c r="BM6">
        <f t="shared" si="6"/>
        <v>67</v>
      </c>
      <c r="BN6">
        <f t="shared" si="6"/>
        <v>75</v>
      </c>
      <c r="BO6">
        <f t="shared" si="6"/>
        <v>73</v>
      </c>
      <c r="BP6">
        <f t="shared" si="6"/>
        <v>74</v>
      </c>
      <c r="BQ6">
        <f t="shared" si="6"/>
        <v>75</v>
      </c>
      <c r="BR6">
        <f t="shared" si="6"/>
        <v>74</v>
      </c>
      <c r="BS6">
        <f t="shared" si="7"/>
        <v>74</v>
      </c>
      <c r="BT6">
        <f t="shared" si="7"/>
        <v>69</v>
      </c>
      <c r="BU6">
        <f t="shared" si="7"/>
        <v>71</v>
      </c>
      <c r="BV6">
        <f t="shared" si="7"/>
        <v>72</v>
      </c>
      <c r="BW6">
        <f t="shared" si="7"/>
        <v>74</v>
      </c>
      <c r="BX6">
        <f t="shared" si="7"/>
        <v>73</v>
      </c>
      <c r="BY6">
        <f t="shared" si="7"/>
        <v>66</v>
      </c>
      <c r="BZ6">
        <f t="shared" si="7"/>
        <v>67</v>
      </c>
      <c r="CA6">
        <f t="shared" si="7"/>
        <v>72</v>
      </c>
      <c r="CB6">
        <f t="shared" si="7"/>
        <v>69</v>
      </c>
      <c r="CC6">
        <f t="shared" si="8"/>
        <v>69</v>
      </c>
      <c r="CD6">
        <f t="shared" si="8"/>
        <v>67</v>
      </c>
      <c r="CE6">
        <f t="shared" si="8"/>
        <v>71</v>
      </c>
      <c r="CF6">
        <f t="shared" si="8"/>
        <v>73</v>
      </c>
      <c r="CG6">
        <f t="shared" si="8"/>
        <v>71</v>
      </c>
      <c r="CH6">
        <f t="shared" si="8"/>
        <v>75</v>
      </c>
      <c r="CI6">
        <f t="shared" si="8"/>
        <v>75</v>
      </c>
      <c r="CJ6">
        <f t="shared" si="8"/>
        <v>61</v>
      </c>
      <c r="CK6">
        <f t="shared" si="8"/>
        <v>75</v>
      </c>
      <c r="CL6">
        <f t="shared" si="8"/>
        <v>74</v>
      </c>
      <c r="CM6">
        <f t="shared" si="9"/>
        <v>63</v>
      </c>
      <c r="CN6">
        <f t="shared" si="9"/>
        <v>73</v>
      </c>
      <c r="CO6">
        <f t="shared" si="9"/>
        <v>70</v>
      </c>
      <c r="CP6">
        <f t="shared" si="9"/>
        <v>75</v>
      </c>
      <c r="CQ6">
        <f t="shared" si="9"/>
        <v>75</v>
      </c>
      <c r="CR6">
        <f t="shared" si="9"/>
        <v>70</v>
      </c>
      <c r="CS6">
        <f t="shared" si="9"/>
        <v>73</v>
      </c>
      <c r="CT6">
        <f t="shared" si="9"/>
        <v>72</v>
      </c>
      <c r="CU6">
        <f t="shared" si="9"/>
        <v>74</v>
      </c>
      <c r="CV6">
        <f t="shared" si="9"/>
        <v>71</v>
      </c>
    </row>
    <row r="7" spans="1:100" x14ac:dyDescent="0.2">
      <c r="A7">
        <f t="shared" si="0"/>
        <v>69</v>
      </c>
      <c r="B7">
        <f t="shared" si="0"/>
        <v>72</v>
      </c>
      <c r="C7">
        <f t="shared" si="0"/>
        <v>65</v>
      </c>
      <c r="D7">
        <f t="shared" si="0"/>
        <v>66</v>
      </c>
      <c r="E7">
        <f t="shared" si="0"/>
        <v>71</v>
      </c>
      <c r="F7">
        <f t="shared" si="0"/>
        <v>74</v>
      </c>
      <c r="G7">
        <f t="shared" si="0"/>
        <v>72</v>
      </c>
      <c r="H7">
        <f t="shared" si="0"/>
        <v>71</v>
      </c>
      <c r="I7">
        <f t="shared" si="0"/>
        <v>72</v>
      </c>
      <c r="J7">
        <f t="shared" si="0"/>
        <v>75</v>
      </c>
      <c r="K7">
        <f t="shared" si="1"/>
        <v>65</v>
      </c>
      <c r="L7">
        <f t="shared" si="1"/>
        <v>71</v>
      </c>
      <c r="M7">
        <f t="shared" si="1"/>
        <v>67</v>
      </c>
      <c r="N7">
        <f t="shared" si="1"/>
        <v>73</v>
      </c>
      <c r="O7">
        <f t="shared" si="1"/>
        <v>70</v>
      </c>
      <c r="P7">
        <f t="shared" si="1"/>
        <v>72</v>
      </c>
      <c r="Q7">
        <f t="shared" si="1"/>
        <v>66</v>
      </c>
      <c r="R7">
        <f t="shared" si="1"/>
        <v>74</v>
      </c>
      <c r="S7">
        <f t="shared" si="1"/>
        <v>72</v>
      </c>
      <c r="T7">
        <f t="shared" si="1"/>
        <v>71</v>
      </c>
      <c r="U7">
        <f t="shared" si="2"/>
        <v>74</v>
      </c>
      <c r="V7">
        <f t="shared" si="2"/>
        <v>69</v>
      </c>
      <c r="W7">
        <f t="shared" si="2"/>
        <v>64</v>
      </c>
      <c r="X7">
        <f t="shared" si="2"/>
        <v>74</v>
      </c>
      <c r="Y7">
        <f t="shared" si="2"/>
        <v>66</v>
      </c>
      <c r="Z7">
        <f t="shared" si="2"/>
        <v>63</v>
      </c>
      <c r="AA7">
        <f t="shared" si="2"/>
        <v>75</v>
      </c>
      <c r="AB7">
        <f t="shared" si="2"/>
        <v>73</v>
      </c>
      <c r="AC7">
        <f t="shared" si="2"/>
        <v>61</v>
      </c>
      <c r="AD7">
        <f t="shared" si="2"/>
        <v>69</v>
      </c>
      <c r="AE7">
        <f t="shared" si="3"/>
        <v>64</v>
      </c>
      <c r="AF7">
        <f t="shared" si="3"/>
        <v>71</v>
      </c>
      <c r="AG7">
        <f t="shared" si="3"/>
        <v>64</v>
      </c>
      <c r="AH7">
        <f t="shared" si="3"/>
        <v>71</v>
      </c>
      <c r="AI7">
        <f t="shared" si="3"/>
        <v>73</v>
      </c>
      <c r="AJ7">
        <f t="shared" si="3"/>
        <v>74</v>
      </c>
      <c r="AK7">
        <f t="shared" si="3"/>
        <v>65</v>
      </c>
      <c r="AL7">
        <f t="shared" si="3"/>
        <v>69</v>
      </c>
      <c r="AM7">
        <f t="shared" si="3"/>
        <v>75</v>
      </c>
      <c r="AN7">
        <f t="shared" si="3"/>
        <v>68</v>
      </c>
      <c r="AO7">
        <f t="shared" si="4"/>
        <v>75</v>
      </c>
      <c r="AP7">
        <f t="shared" si="4"/>
        <v>73</v>
      </c>
      <c r="AQ7">
        <f t="shared" si="4"/>
        <v>69</v>
      </c>
      <c r="AR7">
        <f t="shared" si="4"/>
        <v>73</v>
      </c>
      <c r="AS7">
        <f t="shared" si="4"/>
        <v>74</v>
      </c>
      <c r="AT7">
        <f t="shared" si="4"/>
        <v>71</v>
      </c>
      <c r="AU7">
        <f t="shared" si="4"/>
        <v>74</v>
      </c>
      <c r="AV7">
        <f t="shared" si="4"/>
        <v>71</v>
      </c>
      <c r="AW7">
        <f t="shared" si="4"/>
        <v>70</v>
      </c>
      <c r="AX7">
        <f t="shared" si="4"/>
        <v>74</v>
      </c>
      <c r="AY7">
        <f t="shared" si="5"/>
        <v>68</v>
      </c>
      <c r="AZ7">
        <f t="shared" si="5"/>
        <v>74</v>
      </c>
      <c r="BA7">
        <f t="shared" si="5"/>
        <v>70</v>
      </c>
      <c r="BB7">
        <f t="shared" si="5"/>
        <v>73</v>
      </c>
      <c r="BC7">
        <f t="shared" si="5"/>
        <v>75</v>
      </c>
      <c r="BD7">
        <f t="shared" si="5"/>
        <v>73</v>
      </c>
      <c r="BE7">
        <f t="shared" si="5"/>
        <v>75</v>
      </c>
      <c r="BF7">
        <f t="shared" si="5"/>
        <v>74</v>
      </c>
      <c r="BG7">
        <f t="shared" si="5"/>
        <v>71</v>
      </c>
      <c r="BH7">
        <f t="shared" si="5"/>
        <v>72</v>
      </c>
      <c r="BI7">
        <f t="shared" si="6"/>
        <v>71</v>
      </c>
      <c r="BJ7">
        <f t="shared" si="6"/>
        <v>72</v>
      </c>
      <c r="BK7">
        <f t="shared" si="6"/>
        <v>71</v>
      </c>
      <c r="BL7">
        <f t="shared" si="6"/>
        <v>69</v>
      </c>
      <c r="BM7">
        <f t="shared" si="6"/>
        <v>71</v>
      </c>
      <c r="BN7">
        <f t="shared" si="6"/>
        <v>73</v>
      </c>
      <c r="BO7">
        <f t="shared" si="6"/>
        <v>75</v>
      </c>
      <c r="BP7">
        <f t="shared" si="6"/>
        <v>71</v>
      </c>
      <c r="BQ7">
        <f t="shared" si="6"/>
        <v>74</v>
      </c>
      <c r="BR7">
        <f t="shared" si="6"/>
        <v>75</v>
      </c>
      <c r="BS7">
        <f t="shared" si="7"/>
        <v>61</v>
      </c>
      <c r="BT7">
        <f t="shared" si="7"/>
        <v>71</v>
      </c>
      <c r="BU7">
        <f t="shared" si="7"/>
        <v>65</v>
      </c>
      <c r="BV7">
        <f t="shared" si="7"/>
        <v>72</v>
      </c>
      <c r="BW7">
        <f t="shared" si="7"/>
        <v>68</v>
      </c>
      <c r="BX7">
        <f t="shared" si="7"/>
        <v>69</v>
      </c>
      <c r="BY7">
        <f t="shared" si="7"/>
        <v>75</v>
      </c>
      <c r="BZ7">
        <f t="shared" si="7"/>
        <v>70</v>
      </c>
      <c r="CA7">
        <f t="shared" si="7"/>
        <v>74</v>
      </c>
      <c r="CB7">
        <f t="shared" si="7"/>
        <v>75</v>
      </c>
      <c r="CC7">
        <f t="shared" si="8"/>
        <v>71</v>
      </c>
      <c r="CD7">
        <f t="shared" si="8"/>
        <v>72</v>
      </c>
      <c r="CE7">
        <f t="shared" si="8"/>
        <v>75</v>
      </c>
      <c r="CF7">
        <f t="shared" si="8"/>
        <v>73</v>
      </c>
      <c r="CG7">
        <f t="shared" si="8"/>
        <v>65</v>
      </c>
      <c r="CH7">
        <f t="shared" si="8"/>
        <v>74</v>
      </c>
      <c r="CI7">
        <f t="shared" si="8"/>
        <v>70</v>
      </c>
      <c r="CJ7">
        <f t="shared" si="8"/>
        <v>73</v>
      </c>
      <c r="CK7">
        <f t="shared" si="8"/>
        <v>71</v>
      </c>
      <c r="CL7">
        <f t="shared" si="8"/>
        <v>71</v>
      </c>
      <c r="CM7">
        <f t="shared" si="9"/>
        <v>75</v>
      </c>
      <c r="CN7">
        <f t="shared" si="9"/>
        <v>69</v>
      </c>
      <c r="CO7">
        <f t="shared" si="9"/>
        <v>71</v>
      </c>
      <c r="CP7">
        <f t="shared" si="9"/>
        <v>64</v>
      </c>
      <c r="CQ7">
        <f t="shared" si="9"/>
        <v>71</v>
      </c>
      <c r="CR7">
        <f t="shared" si="9"/>
        <v>73</v>
      </c>
      <c r="CS7">
        <f t="shared" si="9"/>
        <v>73</v>
      </c>
      <c r="CT7">
        <f t="shared" si="9"/>
        <v>73</v>
      </c>
      <c r="CU7">
        <f t="shared" si="9"/>
        <v>66</v>
      </c>
      <c r="CV7">
        <f t="shared" si="9"/>
        <v>61</v>
      </c>
    </row>
    <row r="8" spans="1:100" x14ac:dyDescent="0.2">
      <c r="A8">
        <f t="shared" si="0"/>
        <v>71</v>
      </c>
      <c r="B8">
        <f t="shared" si="0"/>
        <v>71</v>
      </c>
      <c r="C8">
        <f t="shared" si="0"/>
        <v>61</v>
      </c>
      <c r="D8">
        <f t="shared" si="0"/>
        <v>72</v>
      </c>
      <c r="E8">
        <f t="shared" si="0"/>
        <v>73</v>
      </c>
      <c r="F8">
        <f t="shared" si="0"/>
        <v>71</v>
      </c>
      <c r="G8">
        <f t="shared" si="0"/>
        <v>75</v>
      </c>
      <c r="H8">
        <f t="shared" si="0"/>
        <v>72</v>
      </c>
      <c r="I8">
        <f t="shared" si="0"/>
        <v>62</v>
      </c>
      <c r="J8">
        <f t="shared" si="0"/>
        <v>71</v>
      </c>
      <c r="K8">
        <f t="shared" si="1"/>
        <v>74</v>
      </c>
      <c r="L8">
        <f t="shared" si="1"/>
        <v>72</v>
      </c>
      <c r="M8">
        <f t="shared" si="1"/>
        <v>74</v>
      </c>
      <c r="N8">
        <f t="shared" si="1"/>
        <v>68</v>
      </c>
      <c r="O8">
        <f t="shared" si="1"/>
        <v>74</v>
      </c>
      <c r="P8">
        <f t="shared" si="1"/>
        <v>62</v>
      </c>
      <c r="Q8">
        <f t="shared" si="1"/>
        <v>72</v>
      </c>
      <c r="R8">
        <f t="shared" si="1"/>
        <v>71</v>
      </c>
      <c r="S8">
        <f t="shared" si="1"/>
        <v>75</v>
      </c>
      <c r="T8">
        <f t="shared" si="1"/>
        <v>72</v>
      </c>
      <c r="U8">
        <f t="shared" si="2"/>
        <v>74</v>
      </c>
      <c r="V8">
        <f t="shared" si="2"/>
        <v>63</v>
      </c>
      <c r="W8">
        <f t="shared" si="2"/>
        <v>75</v>
      </c>
      <c r="X8">
        <f t="shared" si="2"/>
        <v>72</v>
      </c>
      <c r="Y8">
        <f t="shared" si="2"/>
        <v>71</v>
      </c>
      <c r="Z8">
        <f t="shared" si="2"/>
        <v>67</v>
      </c>
      <c r="AA8">
        <f t="shared" si="2"/>
        <v>70</v>
      </c>
      <c r="AB8">
        <f t="shared" si="2"/>
        <v>72</v>
      </c>
      <c r="AC8">
        <f t="shared" si="2"/>
        <v>73</v>
      </c>
      <c r="AD8">
        <f t="shared" si="2"/>
        <v>64</v>
      </c>
      <c r="AE8">
        <f t="shared" si="3"/>
        <v>73</v>
      </c>
      <c r="AF8">
        <f t="shared" si="3"/>
        <v>73</v>
      </c>
      <c r="AG8">
        <f t="shared" si="3"/>
        <v>75</v>
      </c>
      <c r="AH8">
        <f t="shared" si="3"/>
        <v>71</v>
      </c>
      <c r="AI8">
        <f t="shared" si="3"/>
        <v>72</v>
      </c>
      <c r="AJ8">
        <f t="shared" si="3"/>
        <v>73</v>
      </c>
      <c r="AK8">
        <f t="shared" si="3"/>
        <v>68</v>
      </c>
      <c r="AL8">
        <f t="shared" si="3"/>
        <v>71</v>
      </c>
      <c r="AM8">
        <f t="shared" si="3"/>
        <v>74</v>
      </c>
      <c r="AN8">
        <f t="shared" si="3"/>
        <v>71</v>
      </c>
      <c r="AO8">
        <f t="shared" si="4"/>
        <v>71</v>
      </c>
      <c r="AP8">
        <f t="shared" si="4"/>
        <v>68</v>
      </c>
      <c r="AQ8">
        <f t="shared" si="4"/>
        <v>73</v>
      </c>
      <c r="AR8">
        <f t="shared" si="4"/>
        <v>74</v>
      </c>
      <c r="AS8">
        <f t="shared" si="4"/>
        <v>71</v>
      </c>
      <c r="AT8">
        <f t="shared" si="4"/>
        <v>68</v>
      </c>
      <c r="AU8">
        <f t="shared" si="4"/>
        <v>74</v>
      </c>
      <c r="AV8">
        <f t="shared" si="4"/>
        <v>74</v>
      </c>
      <c r="AW8">
        <f t="shared" si="4"/>
        <v>75</v>
      </c>
      <c r="AX8">
        <f t="shared" si="4"/>
        <v>74</v>
      </c>
      <c r="AY8">
        <f t="shared" si="5"/>
        <v>73</v>
      </c>
      <c r="AZ8">
        <f t="shared" si="5"/>
        <v>71</v>
      </c>
      <c r="BA8">
        <f t="shared" si="5"/>
        <v>75</v>
      </c>
      <c r="BB8">
        <f t="shared" si="5"/>
        <v>74</v>
      </c>
      <c r="BC8">
        <f t="shared" si="5"/>
        <v>68</v>
      </c>
      <c r="BD8">
        <f t="shared" si="5"/>
        <v>75</v>
      </c>
      <c r="BE8">
        <f t="shared" si="5"/>
        <v>73</v>
      </c>
      <c r="BF8">
        <f t="shared" si="5"/>
        <v>74</v>
      </c>
      <c r="BG8">
        <f t="shared" si="5"/>
        <v>75</v>
      </c>
      <c r="BH8">
        <f t="shared" si="5"/>
        <v>68</v>
      </c>
      <c r="BI8">
        <f t="shared" si="6"/>
        <v>66</v>
      </c>
      <c r="BJ8">
        <f t="shared" si="6"/>
        <v>75</v>
      </c>
      <c r="BK8">
        <f t="shared" si="6"/>
        <v>65</v>
      </c>
      <c r="BL8">
        <f t="shared" si="6"/>
        <v>63</v>
      </c>
      <c r="BM8">
        <f t="shared" si="6"/>
        <v>74</v>
      </c>
      <c r="BN8">
        <f t="shared" si="6"/>
        <v>68</v>
      </c>
      <c r="BO8">
        <f t="shared" si="6"/>
        <v>70</v>
      </c>
      <c r="BP8">
        <f t="shared" si="6"/>
        <v>69</v>
      </c>
      <c r="BQ8">
        <f t="shared" si="6"/>
        <v>75</v>
      </c>
      <c r="BR8">
        <f t="shared" si="6"/>
        <v>69</v>
      </c>
      <c r="BS8">
        <f t="shared" si="7"/>
        <v>72</v>
      </c>
      <c r="BT8">
        <f t="shared" si="7"/>
        <v>74</v>
      </c>
      <c r="BU8">
        <f t="shared" si="7"/>
        <v>74</v>
      </c>
      <c r="BV8">
        <f t="shared" si="7"/>
        <v>73</v>
      </c>
      <c r="BW8">
        <f t="shared" si="7"/>
        <v>74</v>
      </c>
      <c r="BX8">
        <f t="shared" si="7"/>
        <v>64</v>
      </c>
      <c r="BY8">
        <f t="shared" si="7"/>
        <v>72</v>
      </c>
      <c r="BZ8">
        <f t="shared" si="7"/>
        <v>75</v>
      </c>
      <c r="CA8">
        <f t="shared" si="7"/>
        <v>70</v>
      </c>
      <c r="CB8">
        <f t="shared" si="7"/>
        <v>64</v>
      </c>
      <c r="CC8">
        <f t="shared" si="8"/>
        <v>70</v>
      </c>
      <c r="CD8">
        <f t="shared" si="8"/>
        <v>72</v>
      </c>
      <c r="CE8">
        <f t="shared" si="8"/>
        <v>69</v>
      </c>
      <c r="CF8">
        <f t="shared" si="8"/>
        <v>71</v>
      </c>
      <c r="CG8">
        <f t="shared" si="8"/>
        <v>69</v>
      </c>
      <c r="CH8">
        <f t="shared" si="8"/>
        <v>71</v>
      </c>
      <c r="CI8">
        <f t="shared" si="8"/>
        <v>75</v>
      </c>
      <c r="CJ8">
        <f t="shared" si="8"/>
        <v>72</v>
      </c>
      <c r="CK8">
        <f t="shared" si="8"/>
        <v>73</v>
      </c>
      <c r="CL8">
        <f t="shared" si="8"/>
        <v>66</v>
      </c>
      <c r="CM8">
        <f t="shared" si="9"/>
        <v>65</v>
      </c>
      <c r="CN8">
        <f t="shared" si="9"/>
        <v>72</v>
      </c>
      <c r="CO8">
        <f t="shared" si="9"/>
        <v>73</v>
      </c>
      <c r="CP8">
        <f t="shared" si="9"/>
        <v>74</v>
      </c>
      <c r="CQ8">
        <f t="shared" si="9"/>
        <v>74</v>
      </c>
      <c r="CR8">
        <f t="shared" si="9"/>
        <v>71</v>
      </c>
      <c r="CS8">
        <f t="shared" si="9"/>
        <v>72</v>
      </c>
      <c r="CT8">
        <f t="shared" si="9"/>
        <v>68</v>
      </c>
      <c r="CU8">
        <f t="shared" si="9"/>
        <v>64</v>
      </c>
      <c r="CV8">
        <f t="shared" si="9"/>
        <v>71</v>
      </c>
    </row>
    <row r="9" spans="1:100" x14ac:dyDescent="0.2">
      <c r="A9">
        <f t="shared" si="0"/>
        <v>66</v>
      </c>
      <c r="B9">
        <f t="shared" si="0"/>
        <v>72</v>
      </c>
      <c r="C9">
        <f t="shared" si="0"/>
        <v>75</v>
      </c>
      <c r="D9">
        <f t="shared" si="0"/>
        <v>70</v>
      </c>
      <c r="E9">
        <f t="shared" si="0"/>
        <v>73</v>
      </c>
      <c r="F9">
        <f t="shared" si="0"/>
        <v>73</v>
      </c>
      <c r="G9">
        <f t="shared" si="0"/>
        <v>67</v>
      </c>
      <c r="H9">
        <f t="shared" si="0"/>
        <v>67</v>
      </c>
      <c r="I9">
        <f t="shared" si="0"/>
        <v>75</v>
      </c>
      <c r="J9">
        <f t="shared" si="0"/>
        <v>75</v>
      </c>
      <c r="K9">
        <f t="shared" si="1"/>
        <v>69</v>
      </c>
      <c r="L9">
        <f t="shared" si="1"/>
        <v>72</v>
      </c>
      <c r="M9">
        <f t="shared" si="1"/>
        <v>71</v>
      </c>
      <c r="N9">
        <f t="shared" si="1"/>
        <v>73</v>
      </c>
      <c r="O9">
        <f t="shared" si="1"/>
        <v>71</v>
      </c>
      <c r="P9">
        <f t="shared" si="1"/>
        <v>73</v>
      </c>
      <c r="Q9">
        <f t="shared" si="1"/>
        <v>68</v>
      </c>
      <c r="R9">
        <f t="shared" si="1"/>
        <v>71</v>
      </c>
      <c r="S9">
        <f t="shared" si="1"/>
        <v>74</v>
      </c>
      <c r="T9">
        <f t="shared" si="1"/>
        <v>69</v>
      </c>
      <c r="U9">
        <f t="shared" si="2"/>
        <v>75</v>
      </c>
      <c r="V9">
        <f t="shared" si="2"/>
        <v>64</v>
      </c>
      <c r="W9">
        <f t="shared" si="2"/>
        <v>74</v>
      </c>
      <c r="X9">
        <f t="shared" si="2"/>
        <v>67</v>
      </c>
      <c r="Y9">
        <f t="shared" si="2"/>
        <v>67</v>
      </c>
      <c r="Z9">
        <f t="shared" si="2"/>
        <v>73</v>
      </c>
      <c r="AA9">
        <f t="shared" si="2"/>
        <v>72</v>
      </c>
      <c r="AB9">
        <f t="shared" si="2"/>
        <v>62</v>
      </c>
      <c r="AC9">
        <f t="shared" si="2"/>
        <v>70</v>
      </c>
      <c r="AD9">
        <f t="shared" si="2"/>
        <v>61</v>
      </c>
      <c r="AE9">
        <f t="shared" si="3"/>
        <v>75</v>
      </c>
      <c r="AF9">
        <f t="shared" si="3"/>
        <v>72</v>
      </c>
      <c r="AG9">
        <f t="shared" si="3"/>
        <v>73</v>
      </c>
      <c r="AH9">
        <f t="shared" si="3"/>
        <v>73</v>
      </c>
      <c r="AI9">
        <f t="shared" si="3"/>
        <v>73</v>
      </c>
      <c r="AJ9">
        <f t="shared" si="3"/>
        <v>73</v>
      </c>
      <c r="AK9">
        <f t="shared" si="3"/>
        <v>73</v>
      </c>
      <c r="AL9">
        <f t="shared" si="3"/>
        <v>73</v>
      </c>
      <c r="AM9">
        <f t="shared" si="3"/>
        <v>72</v>
      </c>
      <c r="AN9">
        <f t="shared" si="3"/>
        <v>67</v>
      </c>
      <c r="AO9">
        <f t="shared" si="4"/>
        <v>71</v>
      </c>
      <c r="AP9">
        <f t="shared" si="4"/>
        <v>72</v>
      </c>
      <c r="AQ9">
        <f t="shared" si="4"/>
        <v>73</v>
      </c>
      <c r="AR9">
        <f t="shared" si="4"/>
        <v>71</v>
      </c>
      <c r="AS9">
        <f t="shared" si="4"/>
        <v>72</v>
      </c>
      <c r="AT9">
        <f t="shared" si="4"/>
        <v>72</v>
      </c>
      <c r="AU9">
        <f t="shared" si="4"/>
        <v>65</v>
      </c>
      <c r="AV9">
        <f t="shared" si="4"/>
        <v>74</v>
      </c>
      <c r="AW9">
        <f t="shared" si="4"/>
        <v>73</v>
      </c>
      <c r="AX9">
        <f t="shared" si="4"/>
        <v>72</v>
      </c>
      <c r="AY9">
        <f t="shared" si="5"/>
        <v>74</v>
      </c>
      <c r="AZ9">
        <f t="shared" si="5"/>
        <v>64</v>
      </c>
      <c r="BA9">
        <f t="shared" si="5"/>
        <v>62</v>
      </c>
      <c r="BB9">
        <f t="shared" si="5"/>
        <v>71</v>
      </c>
      <c r="BC9">
        <f t="shared" si="5"/>
        <v>74</v>
      </c>
      <c r="BD9">
        <f t="shared" si="5"/>
        <v>74</v>
      </c>
      <c r="BE9">
        <f t="shared" si="5"/>
        <v>74</v>
      </c>
      <c r="BF9">
        <f t="shared" si="5"/>
        <v>73</v>
      </c>
      <c r="BG9">
        <f t="shared" si="5"/>
        <v>67</v>
      </c>
      <c r="BH9">
        <f t="shared" si="5"/>
        <v>63</v>
      </c>
      <c r="BI9">
        <f t="shared" si="6"/>
        <v>69</v>
      </c>
      <c r="BJ9">
        <f t="shared" si="6"/>
        <v>69</v>
      </c>
      <c r="BK9">
        <f t="shared" si="6"/>
        <v>73</v>
      </c>
      <c r="BL9">
        <f t="shared" si="6"/>
        <v>75</v>
      </c>
      <c r="BM9">
        <f t="shared" si="6"/>
        <v>73</v>
      </c>
      <c r="BN9">
        <f t="shared" si="6"/>
        <v>72</v>
      </c>
      <c r="BO9">
        <f t="shared" si="6"/>
        <v>67</v>
      </c>
      <c r="BP9">
        <f t="shared" si="6"/>
        <v>74</v>
      </c>
      <c r="BQ9">
        <f t="shared" si="6"/>
        <v>64</v>
      </c>
      <c r="BR9">
        <f t="shared" si="6"/>
        <v>74</v>
      </c>
      <c r="BS9">
        <f t="shared" si="7"/>
        <v>74</v>
      </c>
      <c r="BT9">
        <f t="shared" si="7"/>
        <v>70</v>
      </c>
      <c r="BU9">
        <f t="shared" si="7"/>
        <v>66</v>
      </c>
      <c r="BV9">
        <f t="shared" si="7"/>
        <v>74</v>
      </c>
      <c r="BW9">
        <f t="shared" si="7"/>
        <v>74</v>
      </c>
      <c r="BX9">
        <f t="shared" si="7"/>
        <v>72</v>
      </c>
      <c r="BY9">
        <f t="shared" si="7"/>
        <v>69</v>
      </c>
      <c r="BZ9">
        <f t="shared" si="7"/>
        <v>68</v>
      </c>
      <c r="CA9">
        <f t="shared" si="7"/>
        <v>72</v>
      </c>
      <c r="CB9">
        <f t="shared" si="7"/>
        <v>64</v>
      </c>
      <c r="CC9">
        <f t="shared" si="8"/>
        <v>65</v>
      </c>
      <c r="CD9">
        <f t="shared" si="8"/>
        <v>71</v>
      </c>
      <c r="CE9">
        <f t="shared" si="8"/>
        <v>71</v>
      </c>
      <c r="CF9">
        <f t="shared" si="8"/>
        <v>72</v>
      </c>
      <c r="CG9">
        <f t="shared" si="8"/>
        <v>74</v>
      </c>
      <c r="CH9">
        <f t="shared" si="8"/>
        <v>73</v>
      </c>
      <c r="CI9">
        <f t="shared" si="8"/>
        <v>75</v>
      </c>
      <c r="CJ9">
        <f t="shared" si="8"/>
        <v>72</v>
      </c>
      <c r="CK9">
        <f t="shared" si="8"/>
        <v>71</v>
      </c>
      <c r="CL9">
        <f t="shared" si="8"/>
        <v>73</v>
      </c>
      <c r="CM9">
        <f t="shared" si="9"/>
        <v>75</v>
      </c>
      <c r="CN9">
        <f t="shared" si="9"/>
        <v>72</v>
      </c>
      <c r="CO9">
        <f t="shared" si="9"/>
        <v>72</v>
      </c>
      <c r="CP9">
        <f t="shared" si="9"/>
        <v>72</v>
      </c>
      <c r="CQ9">
        <f t="shared" si="9"/>
        <v>69</v>
      </c>
      <c r="CR9">
        <f t="shared" si="9"/>
        <v>75</v>
      </c>
      <c r="CS9">
        <f t="shared" si="9"/>
        <v>72</v>
      </c>
      <c r="CT9">
        <f t="shared" si="9"/>
        <v>74</v>
      </c>
      <c r="CU9">
        <f t="shared" si="9"/>
        <v>64</v>
      </c>
      <c r="CV9">
        <f t="shared" si="9"/>
        <v>73</v>
      </c>
    </row>
    <row r="10" spans="1:100" x14ac:dyDescent="0.2">
      <c r="A10">
        <f t="shared" si="0"/>
        <v>72</v>
      </c>
      <c r="B10">
        <f t="shared" si="0"/>
        <v>71</v>
      </c>
      <c r="C10">
        <f t="shared" si="0"/>
        <v>73</v>
      </c>
      <c r="D10">
        <f t="shared" si="0"/>
        <v>70</v>
      </c>
      <c r="E10">
        <f t="shared" si="0"/>
        <v>71</v>
      </c>
      <c r="F10">
        <f t="shared" si="0"/>
        <v>71</v>
      </c>
      <c r="G10">
        <f t="shared" si="0"/>
        <v>73</v>
      </c>
      <c r="H10">
        <f t="shared" si="0"/>
        <v>73</v>
      </c>
      <c r="I10">
        <f t="shared" si="0"/>
        <v>74</v>
      </c>
      <c r="J10">
        <f t="shared" si="0"/>
        <v>73</v>
      </c>
      <c r="K10">
        <f t="shared" si="1"/>
        <v>72</v>
      </c>
      <c r="L10">
        <f t="shared" si="1"/>
        <v>71</v>
      </c>
      <c r="M10">
        <f t="shared" si="1"/>
        <v>75</v>
      </c>
      <c r="N10">
        <f t="shared" si="1"/>
        <v>63</v>
      </c>
      <c r="O10">
        <f t="shared" si="1"/>
        <v>72</v>
      </c>
      <c r="P10">
        <f t="shared" si="1"/>
        <v>73</v>
      </c>
      <c r="Q10">
        <f t="shared" si="1"/>
        <v>72</v>
      </c>
      <c r="R10">
        <f t="shared" si="1"/>
        <v>73</v>
      </c>
      <c r="S10">
        <f t="shared" si="1"/>
        <v>75</v>
      </c>
      <c r="T10">
        <f t="shared" si="1"/>
        <v>72</v>
      </c>
      <c r="U10">
        <f t="shared" si="2"/>
        <v>75</v>
      </c>
      <c r="V10">
        <f t="shared" si="2"/>
        <v>72</v>
      </c>
      <c r="W10">
        <f t="shared" si="2"/>
        <v>68</v>
      </c>
      <c r="X10">
        <f t="shared" si="2"/>
        <v>74</v>
      </c>
      <c r="Y10">
        <f t="shared" si="2"/>
        <v>74</v>
      </c>
      <c r="Z10">
        <f t="shared" si="2"/>
        <v>70</v>
      </c>
      <c r="AA10">
        <f t="shared" si="2"/>
        <v>71</v>
      </c>
      <c r="AB10">
        <f t="shared" si="2"/>
        <v>72</v>
      </c>
      <c r="AC10">
        <f t="shared" si="2"/>
        <v>75</v>
      </c>
      <c r="AD10">
        <f t="shared" si="2"/>
        <v>74</v>
      </c>
      <c r="AE10">
        <f t="shared" si="3"/>
        <v>71</v>
      </c>
      <c r="AF10">
        <f t="shared" si="3"/>
        <v>71</v>
      </c>
      <c r="AG10">
        <f t="shared" si="3"/>
        <v>66</v>
      </c>
      <c r="AH10">
        <f t="shared" si="3"/>
        <v>72</v>
      </c>
      <c r="AI10">
        <f t="shared" si="3"/>
        <v>75</v>
      </c>
      <c r="AJ10">
        <f t="shared" si="3"/>
        <v>66</v>
      </c>
      <c r="AK10">
        <f t="shared" si="3"/>
        <v>66</v>
      </c>
      <c r="AL10">
        <f t="shared" si="3"/>
        <v>73</v>
      </c>
      <c r="AM10">
        <f t="shared" si="3"/>
        <v>73</v>
      </c>
      <c r="AN10">
        <f t="shared" si="3"/>
        <v>75</v>
      </c>
      <c r="AO10">
        <f t="shared" si="4"/>
        <v>69</v>
      </c>
      <c r="AP10">
        <f t="shared" si="4"/>
        <v>71</v>
      </c>
      <c r="AQ10">
        <f t="shared" si="4"/>
        <v>74</v>
      </c>
      <c r="AR10">
        <f t="shared" si="4"/>
        <v>75</v>
      </c>
      <c r="AS10">
        <f t="shared" si="4"/>
        <v>62</v>
      </c>
      <c r="AT10">
        <f t="shared" si="4"/>
        <v>72</v>
      </c>
      <c r="AU10">
        <f t="shared" si="4"/>
        <v>74</v>
      </c>
      <c r="AV10">
        <f t="shared" si="4"/>
        <v>73</v>
      </c>
      <c r="AW10">
        <f t="shared" si="4"/>
        <v>73</v>
      </c>
      <c r="AX10">
        <f t="shared" si="4"/>
        <v>72</v>
      </c>
      <c r="AY10">
        <f t="shared" si="5"/>
        <v>70</v>
      </c>
      <c r="AZ10">
        <f t="shared" si="5"/>
        <v>68</v>
      </c>
      <c r="BA10">
        <f t="shared" si="5"/>
        <v>75</v>
      </c>
      <c r="BB10">
        <f t="shared" si="5"/>
        <v>67</v>
      </c>
      <c r="BC10">
        <f t="shared" si="5"/>
        <v>73</v>
      </c>
      <c r="BD10">
        <f t="shared" si="5"/>
        <v>68</v>
      </c>
      <c r="BE10">
        <f t="shared" si="5"/>
        <v>73</v>
      </c>
      <c r="BF10">
        <f t="shared" si="5"/>
        <v>73</v>
      </c>
      <c r="BG10">
        <f t="shared" si="5"/>
        <v>67</v>
      </c>
      <c r="BH10">
        <f t="shared" si="5"/>
        <v>73</v>
      </c>
      <c r="BI10">
        <f t="shared" si="6"/>
        <v>74</v>
      </c>
      <c r="BJ10">
        <f t="shared" si="6"/>
        <v>74</v>
      </c>
      <c r="BK10">
        <f t="shared" si="6"/>
        <v>75</v>
      </c>
      <c r="BL10">
        <f t="shared" si="6"/>
        <v>73</v>
      </c>
      <c r="BM10">
        <f t="shared" si="6"/>
        <v>73</v>
      </c>
      <c r="BN10">
        <f t="shared" si="6"/>
        <v>73</v>
      </c>
      <c r="BO10">
        <f t="shared" si="6"/>
        <v>70</v>
      </c>
      <c r="BP10">
        <f t="shared" si="6"/>
        <v>73</v>
      </c>
      <c r="BQ10">
        <f t="shared" si="6"/>
        <v>71</v>
      </c>
      <c r="BR10">
        <f t="shared" si="6"/>
        <v>71</v>
      </c>
      <c r="BS10">
        <f t="shared" si="7"/>
        <v>74</v>
      </c>
      <c r="BT10">
        <f t="shared" si="7"/>
        <v>67</v>
      </c>
      <c r="BU10">
        <f t="shared" si="7"/>
        <v>72</v>
      </c>
      <c r="BV10">
        <f t="shared" si="7"/>
        <v>69</v>
      </c>
      <c r="BW10">
        <f t="shared" si="7"/>
        <v>64</v>
      </c>
      <c r="BX10">
        <f t="shared" si="7"/>
        <v>71</v>
      </c>
      <c r="BY10">
        <f t="shared" si="7"/>
        <v>72</v>
      </c>
      <c r="BZ10">
        <f t="shared" si="7"/>
        <v>73</v>
      </c>
      <c r="CA10">
        <f t="shared" si="7"/>
        <v>75</v>
      </c>
      <c r="CB10">
        <f t="shared" si="7"/>
        <v>74</v>
      </c>
      <c r="CC10">
        <f t="shared" si="8"/>
        <v>74</v>
      </c>
      <c r="CD10">
        <f t="shared" si="8"/>
        <v>63</v>
      </c>
      <c r="CE10">
        <f t="shared" si="8"/>
        <v>75</v>
      </c>
      <c r="CF10">
        <f t="shared" si="8"/>
        <v>71</v>
      </c>
      <c r="CG10">
        <f t="shared" si="8"/>
        <v>73</v>
      </c>
      <c r="CH10">
        <f t="shared" si="8"/>
        <v>71</v>
      </c>
      <c r="CI10">
        <f t="shared" si="8"/>
        <v>64</v>
      </c>
      <c r="CJ10">
        <f t="shared" si="8"/>
        <v>73</v>
      </c>
      <c r="CK10">
        <f t="shared" si="8"/>
        <v>70</v>
      </c>
      <c r="CL10">
        <f t="shared" si="8"/>
        <v>75</v>
      </c>
      <c r="CM10">
        <f t="shared" si="9"/>
        <v>75</v>
      </c>
      <c r="CN10">
        <f t="shared" si="9"/>
        <v>73</v>
      </c>
      <c r="CO10">
        <f t="shared" si="9"/>
        <v>74</v>
      </c>
      <c r="CP10">
        <f t="shared" si="9"/>
        <v>74</v>
      </c>
      <c r="CQ10">
        <f t="shared" si="9"/>
        <v>70</v>
      </c>
      <c r="CR10">
        <f t="shared" si="9"/>
        <v>65</v>
      </c>
      <c r="CS10">
        <f t="shared" si="9"/>
        <v>75</v>
      </c>
      <c r="CT10">
        <f t="shared" si="9"/>
        <v>73</v>
      </c>
      <c r="CU10">
        <f t="shared" si="9"/>
        <v>64</v>
      </c>
      <c r="CV10">
        <f t="shared" si="9"/>
        <v>75</v>
      </c>
    </row>
    <row r="11" spans="1:100" x14ac:dyDescent="0.2">
      <c r="A11">
        <f t="shared" ref="A11:J20" si="10">sampx(pop, popsize,confLevel,NewSample)</f>
        <v>73</v>
      </c>
      <c r="B11">
        <f t="shared" si="10"/>
        <v>72</v>
      </c>
      <c r="C11">
        <f t="shared" si="10"/>
        <v>75</v>
      </c>
      <c r="D11">
        <f t="shared" si="10"/>
        <v>64</v>
      </c>
      <c r="E11">
        <f t="shared" si="10"/>
        <v>71</v>
      </c>
      <c r="F11">
        <f t="shared" si="10"/>
        <v>75</v>
      </c>
      <c r="G11">
        <f t="shared" si="10"/>
        <v>73</v>
      </c>
      <c r="H11">
        <f t="shared" si="10"/>
        <v>73</v>
      </c>
      <c r="I11">
        <f t="shared" si="10"/>
        <v>73</v>
      </c>
      <c r="J11">
        <f t="shared" si="10"/>
        <v>69</v>
      </c>
      <c r="K11">
        <f t="shared" ref="K11:T20" si="11">sampx(pop, popsize,confLevel,NewSample)</f>
        <v>70</v>
      </c>
      <c r="L11">
        <f t="shared" si="11"/>
        <v>69</v>
      </c>
      <c r="M11">
        <f t="shared" si="11"/>
        <v>65</v>
      </c>
      <c r="N11">
        <f t="shared" si="11"/>
        <v>75</v>
      </c>
      <c r="O11">
        <f t="shared" si="11"/>
        <v>75</v>
      </c>
      <c r="P11">
        <f t="shared" si="11"/>
        <v>73</v>
      </c>
      <c r="Q11">
        <f t="shared" si="11"/>
        <v>73</v>
      </c>
      <c r="R11">
        <f t="shared" si="11"/>
        <v>72</v>
      </c>
      <c r="S11">
        <f t="shared" si="11"/>
        <v>66</v>
      </c>
      <c r="T11">
        <f t="shared" si="11"/>
        <v>69</v>
      </c>
      <c r="U11">
        <f t="shared" ref="U11:AD20" si="12">sampx(pop, popsize,confLevel,NewSample)</f>
        <v>66</v>
      </c>
      <c r="V11">
        <f t="shared" si="12"/>
        <v>62</v>
      </c>
      <c r="W11">
        <f t="shared" si="12"/>
        <v>72</v>
      </c>
      <c r="X11">
        <f t="shared" si="12"/>
        <v>73</v>
      </c>
      <c r="Y11">
        <f t="shared" si="12"/>
        <v>71</v>
      </c>
      <c r="Z11">
        <f t="shared" si="12"/>
        <v>73</v>
      </c>
      <c r="AA11">
        <f t="shared" si="12"/>
        <v>67</v>
      </c>
      <c r="AB11">
        <f t="shared" si="12"/>
        <v>70</v>
      </c>
      <c r="AC11">
        <f t="shared" si="12"/>
        <v>65</v>
      </c>
      <c r="AD11">
        <f t="shared" si="12"/>
        <v>72</v>
      </c>
      <c r="AE11">
        <f t="shared" ref="AE11:AN20" si="13">sampx(pop, popsize,confLevel,NewSample)</f>
        <v>74</v>
      </c>
      <c r="AF11">
        <f t="shared" si="13"/>
        <v>75</v>
      </c>
      <c r="AG11">
        <f t="shared" si="13"/>
        <v>65</v>
      </c>
      <c r="AH11">
        <f t="shared" si="13"/>
        <v>67</v>
      </c>
      <c r="AI11">
        <f t="shared" si="13"/>
        <v>73</v>
      </c>
      <c r="AJ11">
        <f t="shared" si="13"/>
        <v>65</v>
      </c>
      <c r="AK11">
        <f t="shared" si="13"/>
        <v>67</v>
      </c>
      <c r="AL11">
        <f t="shared" si="13"/>
        <v>71</v>
      </c>
      <c r="AM11">
        <f t="shared" si="13"/>
        <v>73</v>
      </c>
      <c r="AN11">
        <f t="shared" si="13"/>
        <v>74</v>
      </c>
      <c r="AO11">
        <f t="shared" ref="AO11:AX20" si="14">sampx(pop, popsize,confLevel,NewSample)</f>
        <v>69</v>
      </c>
      <c r="AP11">
        <f t="shared" si="14"/>
        <v>61</v>
      </c>
      <c r="AQ11">
        <f t="shared" si="14"/>
        <v>72</v>
      </c>
      <c r="AR11">
        <f t="shared" si="14"/>
        <v>72</v>
      </c>
      <c r="AS11">
        <f t="shared" si="14"/>
        <v>73</v>
      </c>
      <c r="AT11">
        <f t="shared" si="14"/>
        <v>75</v>
      </c>
      <c r="AU11">
        <f t="shared" si="14"/>
        <v>72</v>
      </c>
      <c r="AV11">
        <f t="shared" si="14"/>
        <v>68</v>
      </c>
      <c r="AW11">
        <f t="shared" si="14"/>
        <v>73</v>
      </c>
      <c r="AX11">
        <f t="shared" si="14"/>
        <v>71</v>
      </c>
      <c r="AY11">
        <f t="shared" ref="AY11:BH20" si="15">sampx(pop, popsize,confLevel,NewSample)</f>
        <v>64</v>
      </c>
      <c r="AZ11">
        <f t="shared" si="15"/>
        <v>64</v>
      </c>
      <c r="BA11">
        <f t="shared" si="15"/>
        <v>73</v>
      </c>
      <c r="BB11">
        <f t="shared" si="15"/>
        <v>74</v>
      </c>
      <c r="BC11">
        <f t="shared" si="15"/>
        <v>74</v>
      </c>
      <c r="BD11">
        <f t="shared" si="15"/>
        <v>73</v>
      </c>
      <c r="BE11">
        <f t="shared" si="15"/>
        <v>75</v>
      </c>
      <c r="BF11">
        <f t="shared" si="15"/>
        <v>71</v>
      </c>
      <c r="BG11">
        <f t="shared" si="15"/>
        <v>73</v>
      </c>
      <c r="BH11">
        <f t="shared" si="15"/>
        <v>72</v>
      </c>
      <c r="BI11">
        <f t="shared" ref="BI11:BR20" si="16">sampx(pop, popsize,confLevel,NewSample)</f>
        <v>69</v>
      </c>
      <c r="BJ11">
        <f t="shared" si="16"/>
        <v>66</v>
      </c>
      <c r="BK11">
        <f t="shared" si="16"/>
        <v>63</v>
      </c>
      <c r="BL11">
        <f t="shared" si="16"/>
        <v>70</v>
      </c>
      <c r="BM11">
        <f t="shared" si="16"/>
        <v>71</v>
      </c>
      <c r="BN11">
        <f t="shared" si="16"/>
        <v>75</v>
      </c>
      <c r="BO11">
        <f t="shared" si="16"/>
        <v>71</v>
      </c>
      <c r="BP11">
        <f t="shared" si="16"/>
        <v>75</v>
      </c>
      <c r="BQ11">
        <f t="shared" si="16"/>
        <v>72</v>
      </c>
      <c r="BR11">
        <f t="shared" si="16"/>
        <v>75</v>
      </c>
      <c r="BS11">
        <f t="shared" ref="BS11:CB20" si="17">sampx(pop, popsize,confLevel,NewSample)</f>
        <v>71</v>
      </c>
      <c r="BT11">
        <f t="shared" si="17"/>
        <v>73</v>
      </c>
      <c r="BU11">
        <f t="shared" si="17"/>
        <v>73</v>
      </c>
      <c r="BV11">
        <f t="shared" si="17"/>
        <v>64</v>
      </c>
      <c r="BW11">
        <f t="shared" si="17"/>
        <v>71</v>
      </c>
      <c r="BX11">
        <f t="shared" si="17"/>
        <v>73</v>
      </c>
      <c r="BY11">
        <f t="shared" si="17"/>
        <v>70</v>
      </c>
      <c r="BZ11">
        <f t="shared" si="17"/>
        <v>65</v>
      </c>
      <c r="CA11">
        <f t="shared" si="17"/>
        <v>73</v>
      </c>
      <c r="CB11">
        <f t="shared" si="17"/>
        <v>72</v>
      </c>
      <c r="CC11">
        <f t="shared" ref="CC11:CL20" si="18">sampx(pop, popsize,confLevel,NewSample)</f>
        <v>72</v>
      </c>
      <c r="CD11">
        <f t="shared" si="18"/>
        <v>72</v>
      </c>
      <c r="CE11">
        <f t="shared" si="18"/>
        <v>71</v>
      </c>
      <c r="CF11">
        <f t="shared" si="18"/>
        <v>73</v>
      </c>
      <c r="CG11">
        <f t="shared" si="18"/>
        <v>72</v>
      </c>
      <c r="CH11">
        <f t="shared" si="18"/>
        <v>73</v>
      </c>
      <c r="CI11">
        <f t="shared" si="18"/>
        <v>68</v>
      </c>
      <c r="CJ11">
        <f t="shared" si="18"/>
        <v>75</v>
      </c>
      <c r="CK11">
        <f t="shared" si="18"/>
        <v>71</v>
      </c>
      <c r="CL11">
        <f t="shared" si="18"/>
        <v>71</v>
      </c>
      <c r="CM11">
        <f t="shared" ref="CM11:CV20" si="19">sampx(pop, popsize,confLevel,NewSample)</f>
        <v>75</v>
      </c>
      <c r="CN11">
        <f t="shared" si="19"/>
        <v>70</v>
      </c>
      <c r="CO11">
        <f t="shared" si="19"/>
        <v>69</v>
      </c>
      <c r="CP11">
        <f t="shared" si="19"/>
        <v>72</v>
      </c>
      <c r="CQ11">
        <f t="shared" si="19"/>
        <v>72</v>
      </c>
      <c r="CR11">
        <f t="shared" si="19"/>
        <v>74</v>
      </c>
      <c r="CS11">
        <f t="shared" si="19"/>
        <v>73</v>
      </c>
      <c r="CT11">
        <f t="shared" si="19"/>
        <v>74</v>
      </c>
      <c r="CU11">
        <f t="shared" si="19"/>
        <v>71</v>
      </c>
      <c r="CV11">
        <f t="shared" si="19"/>
        <v>72</v>
      </c>
    </row>
    <row r="12" spans="1:100" x14ac:dyDescent="0.2">
      <c r="A12">
        <f t="shared" si="10"/>
        <v>70</v>
      </c>
      <c r="B12">
        <f t="shared" si="10"/>
        <v>64</v>
      </c>
      <c r="C12">
        <f t="shared" si="10"/>
        <v>69</v>
      </c>
      <c r="D12">
        <f t="shared" si="10"/>
        <v>66</v>
      </c>
      <c r="E12">
        <f t="shared" si="10"/>
        <v>72</v>
      </c>
      <c r="F12">
        <f t="shared" si="10"/>
        <v>75</v>
      </c>
      <c r="G12">
        <f t="shared" si="10"/>
        <v>72</v>
      </c>
      <c r="H12">
        <f t="shared" si="10"/>
        <v>73</v>
      </c>
      <c r="I12">
        <f t="shared" si="10"/>
        <v>72</v>
      </c>
      <c r="J12">
        <f t="shared" si="10"/>
        <v>70</v>
      </c>
      <c r="K12">
        <f t="shared" si="11"/>
        <v>71</v>
      </c>
      <c r="L12">
        <f t="shared" si="11"/>
        <v>75</v>
      </c>
      <c r="M12">
        <f t="shared" si="11"/>
        <v>71</v>
      </c>
      <c r="N12">
        <f t="shared" si="11"/>
        <v>72</v>
      </c>
      <c r="O12">
        <f t="shared" si="11"/>
        <v>73</v>
      </c>
      <c r="P12">
        <f t="shared" si="11"/>
        <v>64</v>
      </c>
      <c r="Q12">
        <f t="shared" si="11"/>
        <v>72</v>
      </c>
      <c r="R12">
        <f t="shared" si="11"/>
        <v>74</v>
      </c>
      <c r="S12">
        <f t="shared" si="11"/>
        <v>65</v>
      </c>
      <c r="T12">
        <f t="shared" si="11"/>
        <v>69</v>
      </c>
      <c r="U12">
        <f t="shared" si="12"/>
        <v>75</v>
      </c>
      <c r="V12">
        <f t="shared" si="12"/>
        <v>73</v>
      </c>
      <c r="W12">
        <f t="shared" si="12"/>
        <v>64</v>
      </c>
      <c r="X12">
        <f t="shared" si="12"/>
        <v>74</v>
      </c>
      <c r="Y12">
        <f t="shared" si="12"/>
        <v>67</v>
      </c>
      <c r="Z12">
        <f t="shared" si="12"/>
        <v>68</v>
      </c>
      <c r="AA12">
        <f t="shared" si="12"/>
        <v>66</v>
      </c>
      <c r="AB12">
        <f t="shared" si="12"/>
        <v>74</v>
      </c>
      <c r="AC12">
        <f t="shared" si="12"/>
        <v>74</v>
      </c>
      <c r="AD12">
        <f t="shared" si="12"/>
        <v>72</v>
      </c>
      <c r="AE12">
        <f t="shared" si="13"/>
        <v>72</v>
      </c>
      <c r="AF12">
        <f t="shared" si="13"/>
        <v>74</v>
      </c>
      <c r="AG12">
        <f t="shared" si="13"/>
        <v>70</v>
      </c>
      <c r="AH12">
        <f t="shared" si="13"/>
        <v>73</v>
      </c>
      <c r="AI12">
        <f t="shared" si="13"/>
        <v>75</v>
      </c>
      <c r="AJ12">
        <f t="shared" si="13"/>
        <v>75</v>
      </c>
      <c r="AK12">
        <f t="shared" si="13"/>
        <v>71</v>
      </c>
      <c r="AL12">
        <f t="shared" si="13"/>
        <v>64</v>
      </c>
      <c r="AM12">
        <f t="shared" si="13"/>
        <v>73</v>
      </c>
      <c r="AN12">
        <f t="shared" si="13"/>
        <v>75</v>
      </c>
      <c r="AO12">
        <f t="shared" si="14"/>
        <v>62</v>
      </c>
      <c r="AP12">
        <f t="shared" si="14"/>
        <v>71</v>
      </c>
      <c r="AQ12">
        <f t="shared" si="14"/>
        <v>67</v>
      </c>
      <c r="AR12">
        <f t="shared" si="14"/>
        <v>75</v>
      </c>
      <c r="AS12">
        <f t="shared" si="14"/>
        <v>69</v>
      </c>
      <c r="AT12">
        <f t="shared" si="14"/>
        <v>63</v>
      </c>
      <c r="AU12">
        <f t="shared" si="14"/>
        <v>74</v>
      </c>
      <c r="AV12">
        <f t="shared" si="14"/>
        <v>73</v>
      </c>
      <c r="AW12">
        <f t="shared" si="14"/>
        <v>71</v>
      </c>
      <c r="AX12">
        <f t="shared" si="14"/>
        <v>73</v>
      </c>
      <c r="AY12">
        <f t="shared" si="15"/>
        <v>61</v>
      </c>
      <c r="AZ12">
        <f t="shared" si="15"/>
        <v>64</v>
      </c>
      <c r="BA12">
        <f t="shared" si="15"/>
        <v>73</v>
      </c>
      <c r="BB12">
        <f t="shared" si="15"/>
        <v>72</v>
      </c>
      <c r="BC12">
        <f t="shared" si="15"/>
        <v>67</v>
      </c>
      <c r="BD12">
        <f t="shared" si="15"/>
        <v>71</v>
      </c>
      <c r="BE12">
        <f t="shared" si="15"/>
        <v>75</v>
      </c>
      <c r="BF12">
        <f t="shared" si="15"/>
        <v>75</v>
      </c>
      <c r="BG12">
        <f t="shared" si="15"/>
        <v>70</v>
      </c>
      <c r="BH12">
        <f t="shared" si="15"/>
        <v>73</v>
      </c>
      <c r="BI12">
        <f t="shared" si="16"/>
        <v>72</v>
      </c>
      <c r="BJ12">
        <f t="shared" si="16"/>
        <v>73</v>
      </c>
      <c r="BK12">
        <f t="shared" si="16"/>
        <v>67</v>
      </c>
      <c r="BL12">
        <f t="shared" si="16"/>
        <v>69</v>
      </c>
      <c r="BM12">
        <f t="shared" si="16"/>
        <v>74</v>
      </c>
      <c r="BN12">
        <f t="shared" si="16"/>
        <v>68</v>
      </c>
      <c r="BO12">
        <f t="shared" si="16"/>
        <v>70</v>
      </c>
      <c r="BP12">
        <f t="shared" si="16"/>
        <v>70</v>
      </c>
      <c r="BQ12">
        <f t="shared" si="16"/>
        <v>69</v>
      </c>
      <c r="BR12">
        <f t="shared" si="16"/>
        <v>72</v>
      </c>
      <c r="BS12">
        <f t="shared" si="17"/>
        <v>71</v>
      </c>
      <c r="BT12">
        <f t="shared" si="17"/>
        <v>71</v>
      </c>
      <c r="BU12">
        <f t="shared" si="17"/>
        <v>73</v>
      </c>
      <c r="BV12">
        <f t="shared" si="17"/>
        <v>74</v>
      </c>
      <c r="BW12">
        <f t="shared" si="17"/>
        <v>75</v>
      </c>
      <c r="BX12">
        <f t="shared" si="17"/>
        <v>71</v>
      </c>
      <c r="BY12">
        <f t="shared" si="17"/>
        <v>72</v>
      </c>
      <c r="BZ12">
        <f t="shared" si="17"/>
        <v>75</v>
      </c>
      <c r="CA12">
        <f t="shared" si="17"/>
        <v>70</v>
      </c>
      <c r="CB12">
        <f t="shared" si="17"/>
        <v>75</v>
      </c>
      <c r="CC12">
        <f t="shared" si="18"/>
        <v>74</v>
      </c>
      <c r="CD12">
        <f t="shared" si="18"/>
        <v>74</v>
      </c>
      <c r="CE12">
        <f t="shared" si="18"/>
        <v>74</v>
      </c>
      <c r="CF12">
        <f t="shared" si="18"/>
        <v>65</v>
      </c>
      <c r="CG12">
        <f t="shared" si="18"/>
        <v>74</v>
      </c>
      <c r="CH12">
        <f t="shared" si="18"/>
        <v>75</v>
      </c>
      <c r="CI12">
        <f t="shared" si="18"/>
        <v>73</v>
      </c>
      <c r="CJ12">
        <f t="shared" si="18"/>
        <v>71</v>
      </c>
      <c r="CK12">
        <f t="shared" si="18"/>
        <v>64</v>
      </c>
      <c r="CL12">
        <f t="shared" si="18"/>
        <v>70</v>
      </c>
      <c r="CM12">
        <f t="shared" si="19"/>
        <v>71</v>
      </c>
      <c r="CN12">
        <f t="shared" si="19"/>
        <v>63</v>
      </c>
      <c r="CO12">
        <f t="shared" si="19"/>
        <v>71</v>
      </c>
      <c r="CP12">
        <f t="shared" si="19"/>
        <v>74</v>
      </c>
      <c r="CQ12">
        <f t="shared" si="19"/>
        <v>70</v>
      </c>
      <c r="CR12">
        <f t="shared" si="19"/>
        <v>75</v>
      </c>
      <c r="CS12">
        <f t="shared" si="19"/>
        <v>73</v>
      </c>
      <c r="CT12">
        <f t="shared" si="19"/>
        <v>72</v>
      </c>
      <c r="CU12">
        <f t="shared" si="19"/>
        <v>70</v>
      </c>
      <c r="CV12">
        <f t="shared" si="19"/>
        <v>65</v>
      </c>
    </row>
    <row r="13" spans="1:100" x14ac:dyDescent="0.2">
      <c r="A13">
        <f t="shared" si="10"/>
        <v>74</v>
      </c>
      <c r="B13">
        <f t="shared" si="10"/>
        <v>62</v>
      </c>
      <c r="C13">
        <f t="shared" si="10"/>
        <v>74</v>
      </c>
      <c r="D13">
        <f t="shared" si="10"/>
        <v>73</v>
      </c>
      <c r="E13">
        <f t="shared" si="10"/>
        <v>66</v>
      </c>
      <c r="F13">
        <f t="shared" si="10"/>
        <v>75</v>
      </c>
      <c r="G13">
        <f t="shared" si="10"/>
        <v>72</v>
      </c>
      <c r="H13">
        <f t="shared" si="10"/>
        <v>72</v>
      </c>
      <c r="I13">
        <f t="shared" si="10"/>
        <v>65</v>
      </c>
      <c r="J13">
        <f t="shared" si="10"/>
        <v>69</v>
      </c>
      <c r="K13">
        <f t="shared" si="11"/>
        <v>66</v>
      </c>
      <c r="L13">
        <f t="shared" si="11"/>
        <v>72</v>
      </c>
      <c r="M13">
        <f t="shared" si="11"/>
        <v>70</v>
      </c>
      <c r="N13">
        <f t="shared" si="11"/>
        <v>71</v>
      </c>
      <c r="O13">
        <f t="shared" si="11"/>
        <v>67</v>
      </c>
      <c r="P13">
        <f t="shared" si="11"/>
        <v>71</v>
      </c>
      <c r="Q13">
        <f t="shared" si="11"/>
        <v>68</v>
      </c>
      <c r="R13">
        <f t="shared" si="11"/>
        <v>75</v>
      </c>
      <c r="S13">
        <f t="shared" si="11"/>
        <v>73</v>
      </c>
      <c r="T13">
        <f t="shared" si="11"/>
        <v>66</v>
      </c>
      <c r="U13">
        <f t="shared" si="12"/>
        <v>72</v>
      </c>
      <c r="V13">
        <f t="shared" si="12"/>
        <v>74</v>
      </c>
      <c r="W13">
        <f t="shared" si="12"/>
        <v>73</v>
      </c>
      <c r="X13">
        <f t="shared" si="12"/>
        <v>70</v>
      </c>
      <c r="Y13">
        <f t="shared" si="12"/>
        <v>74</v>
      </c>
      <c r="Z13">
        <f t="shared" si="12"/>
        <v>71</v>
      </c>
      <c r="AA13">
        <f t="shared" si="12"/>
        <v>75</v>
      </c>
      <c r="AB13">
        <f t="shared" si="12"/>
        <v>75</v>
      </c>
      <c r="AC13">
        <f t="shared" si="12"/>
        <v>72</v>
      </c>
      <c r="AD13">
        <f t="shared" si="12"/>
        <v>75</v>
      </c>
      <c r="AE13">
        <f t="shared" si="13"/>
        <v>73</v>
      </c>
      <c r="AF13">
        <f t="shared" si="13"/>
        <v>65</v>
      </c>
      <c r="AG13">
        <f t="shared" si="13"/>
        <v>75</v>
      </c>
      <c r="AH13">
        <f t="shared" si="13"/>
        <v>72</v>
      </c>
      <c r="AI13">
        <f t="shared" si="13"/>
        <v>63</v>
      </c>
      <c r="AJ13">
        <f t="shared" si="13"/>
        <v>69</v>
      </c>
      <c r="AK13">
        <f t="shared" si="13"/>
        <v>71</v>
      </c>
      <c r="AL13">
        <f t="shared" si="13"/>
        <v>73</v>
      </c>
      <c r="AM13">
        <f t="shared" si="13"/>
        <v>70</v>
      </c>
      <c r="AN13">
        <f t="shared" si="13"/>
        <v>64</v>
      </c>
      <c r="AO13">
        <f t="shared" si="14"/>
        <v>72</v>
      </c>
      <c r="AP13">
        <f t="shared" si="14"/>
        <v>74</v>
      </c>
      <c r="AQ13">
        <f t="shared" si="14"/>
        <v>73</v>
      </c>
      <c r="AR13">
        <f t="shared" si="14"/>
        <v>72</v>
      </c>
      <c r="AS13">
        <f t="shared" si="14"/>
        <v>71</v>
      </c>
      <c r="AT13">
        <f t="shared" si="14"/>
        <v>75</v>
      </c>
      <c r="AU13">
        <f t="shared" si="14"/>
        <v>69</v>
      </c>
      <c r="AV13">
        <f t="shared" si="14"/>
        <v>72</v>
      </c>
      <c r="AW13">
        <f t="shared" si="14"/>
        <v>73</v>
      </c>
      <c r="AX13">
        <f t="shared" si="14"/>
        <v>70</v>
      </c>
      <c r="AY13">
        <f t="shared" si="15"/>
        <v>73</v>
      </c>
      <c r="AZ13">
        <f t="shared" si="15"/>
        <v>72</v>
      </c>
      <c r="BA13">
        <f t="shared" si="15"/>
        <v>65</v>
      </c>
      <c r="BB13">
        <f t="shared" si="15"/>
        <v>71</v>
      </c>
      <c r="BC13">
        <f t="shared" si="15"/>
        <v>71</v>
      </c>
      <c r="BD13">
        <f t="shared" si="15"/>
        <v>69</v>
      </c>
      <c r="BE13">
        <f t="shared" si="15"/>
        <v>74</v>
      </c>
      <c r="BF13">
        <f t="shared" si="15"/>
        <v>72</v>
      </c>
      <c r="BG13">
        <f t="shared" si="15"/>
        <v>73</v>
      </c>
      <c r="BH13">
        <f t="shared" si="15"/>
        <v>71</v>
      </c>
      <c r="BI13">
        <f t="shared" si="16"/>
        <v>75</v>
      </c>
      <c r="BJ13">
        <f t="shared" si="16"/>
        <v>70</v>
      </c>
      <c r="BK13">
        <f t="shared" si="16"/>
        <v>75</v>
      </c>
      <c r="BL13">
        <f t="shared" si="16"/>
        <v>72</v>
      </c>
      <c r="BM13">
        <f t="shared" si="16"/>
        <v>68</v>
      </c>
      <c r="BN13">
        <f t="shared" si="16"/>
        <v>75</v>
      </c>
      <c r="BO13">
        <f t="shared" si="16"/>
        <v>74</v>
      </c>
      <c r="BP13">
        <f t="shared" si="16"/>
        <v>73</v>
      </c>
      <c r="BQ13">
        <f t="shared" si="16"/>
        <v>67</v>
      </c>
      <c r="BR13">
        <f t="shared" si="16"/>
        <v>67</v>
      </c>
      <c r="BS13">
        <f t="shared" si="17"/>
        <v>64</v>
      </c>
      <c r="BT13">
        <f t="shared" si="17"/>
        <v>69</v>
      </c>
      <c r="BU13">
        <f t="shared" si="17"/>
        <v>72</v>
      </c>
      <c r="BV13">
        <f t="shared" si="17"/>
        <v>74</v>
      </c>
      <c r="BW13">
        <f t="shared" si="17"/>
        <v>73</v>
      </c>
      <c r="BX13">
        <f t="shared" si="17"/>
        <v>75</v>
      </c>
      <c r="BY13">
        <f t="shared" si="17"/>
        <v>62</v>
      </c>
      <c r="BZ13">
        <f t="shared" si="17"/>
        <v>72</v>
      </c>
      <c r="CA13">
        <f t="shared" si="17"/>
        <v>75</v>
      </c>
      <c r="CB13">
        <f t="shared" si="17"/>
        <v>72</v>
      </c>
      <c r="CC13">
        <f t="shared" si="18"/>
        <v>71</v>
      </c>
      <c r="CD13">
        <f t="shared" si="18"/>
        <v>75</v>
      </c>
      <c r="CE13">
        <f t="shared" si="18"/>
        <v>71</v>
      </c>
      <c r="CF13">
        <f t="shared" si="18"/>
        <v>69</v>
      </c>
      <c r="CG13">
        <f t="shared" si="18"/>
        <v>72</v>
      </c>
      <c r="CH13">
        <f t="shared" si="18"/>
        <v>64</v>
      </c>
      <c r="CI13">
        <f t="shared" si="18"/>
        <v>62</v>
      </c>
      <c r="CJ13">
        <f t="shared" si="18"/>
        <v>73</v>
      </c>
      <c r="CK13">
        <f t="shared" si="18"/>
        <v>75</v>
      </c>
      <c r="CL13">
        <f t="shared" si="18"/>
        <v>71</v>
      </c>
      <c r="CM13">
        <f t="shared" si="19"/>
        <v>71</v>
      </c>
      <c r="CN13">
        <f t="shared" si="19"/>
        <v>75</v>
      </c>
      <c r="CO13">
        <f t="shared" si="19"/>
        <v>68</v>
      </c>
      <c r="CP13">
        <f t="shared" si="19"/>
        <v>65</v>
      </c>
      <c r="CQ13">
        <f t="shared" si="19"/>
        <v>62</v>
      </c>
      <c r="CR13">
        <f t="shared" si="19"/>
        <v>72</v>
      </c>
      <c r="CS13">
        <f t="shared" si="19"/>
        <v>68</v>
      </c>
      <c r="CT13">
        <f t="shared" si="19"/>
        <v>66</v>
      </c>
      <c r="CU13">
        <f t="shared" si="19"/>
        <v>67</v>
      </c>
      <c r="CV13">
        <f t="shared" si="19"/>
        <v>70</v>
      </c>
    </row>
    <row r="14" spans="1:100" x14ac:dyDescent="0.2">
      <c r="A14">
        <f t="shared" si="10"/>
        <v>71</v>
      </c>
      <c r="B14">
        <f t="shared" si="10"/>
        <v>72</v>
      </c>
      <c r="C14">
        <f t="shared" si="10"/>
        <v>72</v>
      </c>
      <c r="D14">
        <f t="shared" si="10"/>
        <v>69</v>
      </c>
      <c r="E14">
        <f t="shared" si="10"/>
        <v>65</v>
      </c>
      <c r="F14">
        <f t="shared" si="10"/>
        <v>71</v>
      </c>
      <c r="G14">
        <f t="shared" si="10"/>
        <v>75</v>
      </c>
      <c r="H14">
        <f t="shared" si="10"/>
        <v>75</v>
      </c>
      <c r="I14">
        <f t="shared" si="10"/>
        <v>73</v>
      </c>
      <c r="J14">
        <f t="shared" si="10"/>
        <v>71</v>
      </c>
      <c r="K14">
        <f t="shared" si="11"/>
        <v>75</v>
      </c>
      <c r="L14">
        <f t="shared" si="11"/>
        <v>65</v>
      </c>
      <c r="M14">
        <f t="shared" si="11"/>
        <v>74</v>
      </c>
      <c r="N14">
        <f t="shared" si="11"/>
        <v>67</v>
      </c>
      <c r="O14">
        <f t="shared" si="11"/>
        <v>72</v>
      </c>
      <c r="P14">
        <f t="shared" si="11"/>
        <v>72</v>
      </c>
      <c r="Q14">
        <f t="shared" si="11"/>
        <v>71</v>
      </c>
      <c r="R14">
        <f t="shared" si="11"/>
        <v>72</v>
      </c>
      <c r="S14">
        <f t="shared" si="11"/>
        <v>74</v>
      </c>
      <c r="T14">
        <f t="shared" si="11"/>
        <v>64</v>
      </c>
      <c r="U14">
        <f t="shared" si="12"/>
        <v>72</v>
      </c>
      <c r="V14">
        <f t="shared" si="12"/>
        <v>73</v>
      </c>
      <c r="W14">
        <f t="shared" si="12"/>
        <v>70</v>
      </c>
      <c r="X14">
        <f t="shared" si="12"/>
        <v>69</v>
      </c>
      <c r="Y14">
        <f t="shared" si="12"/>
        <v>73</v>
      </c>
      <c r="Z14">
        <f t="shared" si="12"/>
        <v>67</v>
      </c>
      <c r="AA14">
        <f t="shared" si="12"/>
        <v>67</v>
      </c>
      <c r="AB14">
        <f t="shared" si="12"/>
        <v>73</v>
      </c>
      <c r="AC14">
        <f t="shared" si="12"/>
        <v>74</v>
      </c>
      <c r="AD14">
        <f t="shared" si="12"/>
        <v>68</v>
      </c>
      <c r="AE14">
        <f t="shared" si="13"/>
        <v>73</v>
      </c>
      <c r="AF14">
        <f t="shared" si="13"/>
        <v>75</v>
      </c>
      <c r="AG14">
        <f t="shared" si="13"/>
        <v>75</v>
      </c>
      <c r="AH14">
        <f t="shared" si="13"/>
        <v>75</v>
      </c>
      <c r="AI14">
        <f t="shared" si="13"/>
        <v>75</v>
      </c>
      <c r="AJ14">
        <f t="shared" si="13"/>
        <v>75</v>
      </c>
      <c r="AK14">
        <f t="shared" si="13"/>
        <v>71</v>
      </c>
      <c r="AL14">
        <f t="shared" si="13"/>
        <v>74</v>
      </c>
      <c r="AM14">
        <f t="shared" si="13"/>
        <v>69</v>
      </c>
      <c r="AN14">
        <f t="shared" si="13"/>
        <v>70</v>
      </c>
      <c r="AO14">
        <f t="shared" si="14"/>
        <v>67</v>
      </c>
      <c r="AP14">
        <f t="shared" si="14"/>
        <v>64</v>
      </c>
      <c r="AQ14">
        <f t="shared" si="14"/>
        <v>67</v>
      </c>
      <c r="AR14">
        <f t="shared" si="14"/>
        <v>74</v>
      </c>
      <c r="AS14">
        <f t="shared" si="14"/>
        <v>66</v>
      </c>
      <c r="AT14">
        <f t="shared" si="14"/>
        <v>65</v>
      </c>
      <c r="AU14">
        <f t="shared" si="14"/>
        <v>71</v>
      </c>
      <c r="AV14">
        <f t="shared" si="14"/>
        <v>69</v>
      </c>
      <c r="AW14">
        <f t="shared" si="14"/>
        <v>70</v>
      </c>
      <c r="AX14">
        <f t="shared" si="14"/>
        <v>67</v>
      </c>
      <c r="AY14">
        <f t="shared" si="15"/>
        <v>66</v>
      </c>
      <c r="AZ14">
        <f t="shared" si="15"/>
        <v>74</v>
      </c>
      <c r="BA14">
        <f t="shared" si="15"/>
        <v>72</v>
      </c>
      <c r="BB14">
        <f t="shared" si="15"/>
        <v>71</v>
      </c>
      <c r="BC14">
        <f t="shared" si="15"/>
        <v>74</v>
      </c>
      <c r="BD14">
        <f t="shared" si="15"/>
        <v>74</v>
      </c>
      <c r="BE14">
        <f t="shared" si="15"/>
        <v>74</v>
      </c>
      <c r="BF14">
        <f t="shared" si="15"/>
        <v>75</v>
      </c>
      <c r="BG14">
        <f t="shared" si="15"/>
        <v>74</v>
      </c>
      <c r="BH14">
        <f t="shared" si="15"/>
        <v>72</v>
      </c>
      <c r="BI14">
        <f t="shared" si="16"/>
        <v>72</v>
      </c>
      <c r="BJ14">
        <f t="shared" si="16"/>
        <v>64</v>
      </c>
      <c r="BK14">
        <f t="shared" si="16"/>
        <v>72</v>
      </c>
      <c r="BL14">
        <f t="shared" si="16"/>
        <v>71</v>
      </c>
      <c r="BM14">
        <f t="shared" si="16"/>
        <v>75</v>
      </c>
      <c r="BN14">
        <f t="shared" si="16"/>
        <v>71</v>
      </c>
      <c r="BO14">
        <f t="shared" si="16"/>
        <v>74</v>
      </c>
      <c r="BP14">
        <f t="shared" si="16"/>
        <v>64</v>
      </c>
      <c r="BQ14">
        <f t="shared" si="16"/>
        <v>69</v>
      </c>
      <c r="BR14">
        <f t="shared" si="16"/>
        <v>65</v>
      </c>
      <c r="BS14">
        <f t="shared" si="17"/>
        <v>73</v>
      </c>
      <c r="BT14">
        <f t="shared" si="17"/>
        <v>74</v>
      </c>
      <c r="BU14">
        <f t="shared" si="17"/>
        <v>75</v>
      </c>
      <c r="BV14">
        <f t="shared" si="17"/>
        <v>64</v>
      </c>
      <c r="BW14">
        <f t="shared" si="17"/>
        <v>75</v>
      </c>
      <c r="BX14">
        <f t="shared" si="17"/>
        <v>74</v>
      </c>
      <c r="BY14">
        <f t="shared" si="17"/>
        <v>74</v>
      </c>
      <c r="BZ14">
        <f t="shared" si="17"/>
        <v>62</v>
      </c>
      <c r="CA14">
        <f t="shared" si="17"/>
        <v>74</v>
      </c>
      <c r="CB14">
        <f t="shared" si="17"/>
        <v>70</v>
      </c>
      <c r="CC14">
        <f t="shared" si="18"/>
        <v>73</v>
      </c>
      <c r="CD14">
        <f t="shared" si="18"/>
        <v>71</v>
      </c>
      <c r="CE14">
        <f t="shared" si="18"/>
        <v>75</v>
      </c>
      <c r="CF14">
        <f t="shared" si="18"/>
        <v>71</v>
      </c>
      <c r="CG14">
        <f t="shared" si="18"/>
        <v>74</v>
      </c>
      <c r="CH14">
        <f t="shared" si="18"/>
        <v>74</v>
      </c>
      <c r="CI14">
        <f t="shared" si="18"/>
        <v>73</v>
      </c>
      <c r="CJ14">
        <f t="shared" si="18"/>
        <v>72</v>
      </c>
      <c r="CK14">
        <f t="shared" si="18"/>
        <v>65</v>
      </c>
      <c r="CL14">
        <f t="shared" si="18"/>
        <v>71</v>
      </c>
      <c r="CM14">
        <f t="shared" si="19"/>
        <v>74</v>
      </c>
      <c r="CN14">
        <f t="shared" si="19"/>
        <v>71</v>
      </c>
      <c r="CO14">
        <f t="shared" si="19"/>
        <v>70</v>
      </c>
      <c r="CP14">
        <f t="shared" si="19"/>
        <v>69</v>
      </c>
      <c r="CQ14">
        <f t="shared" si="19"/>
        <v>73</v>
      </c>
      <c r="CR14">
        <f t="shared" si="19"/>
        <v>73</v>
      </c>
      <c r="CS14">
        <f t="shared" si="19"/>
        <v>72</v>
      </c>
      <c r="CT14">
        <f t="shared" si="19"/>
        <v>72</v>
      </c>
      <c r="CU14">
        <f t="shared" si="19"/>
        <v>75</v>
      </c>
      <c r="CV14">
        <f t="shared" si="19"/>
        <v>67</v>
      </c>
    </row>
    <row r="15" spans="1:100" x14ac:dyDescent="0.2">
      <c r="A15">
        <f t="shared" si="10"/>
        <v>75</v>
      </c>
      <c r="B15">
        <f t="shared" si="10"/>
        <v>73</v>
      </c>
      <c r="C15">
        <f t="shared" si="10"/>
        <v>71</v>
      </c>
      <c r="D15">
        <f t="shared" si="10"/>
        <v>75</v>
      </c>
      <c r="E15">
        <f t="shared" si="10"/>
        <v>75</v>
      </c>
      <c r="F15">
        <f t="shared" si="10"/>
        <v>70</v>
      </c>
      <c r="G15">
        <f t="shared" si="10"/>
        <v>73</v>
      </c>
      <c r="H15">
        <f t="shared" si="10"/>
        <v>75</v>
      </c>
      <c r="I15">
        <f t="shared" si="10"/>
        <v>74</v>
      </c>
      <c r="J15">
        <f t="shared" si="10"/>
        <v>75</v>
      </c>
      <c r="K15">
        <f t="shared" si="11"/>
        <v>65</v>
      </c>
      <c r="L15">
        <f t="shared" si="11"/>
        <v>74</v>
      </c>
      <c r="M15">
        <f t="shared" si="11"/>
        <v>75</v>
      </c>
      <c r="N15">
        <f t="shared" si="11"/>
        <v>72</v>
      </c>
      <c r="O15">
        <f t="shared" si="11"/>
        <v>75</v>
      </c>
      <c r="P15">
        <f t="shared" si="11"/>
        <v>72</v>
      </c>
      <c r="Q15">
        <f t="shared" si="11"/>
        <v>73</v>
      </c>
      <c r="R15">
        <f t="shared" si="11"/>
        <v>72</v>
      </c>
      <c r="S15">
        <f t="shared" si="11"/>
        <v>73</v>
      </c>
      <c r="T15">
        <f t="shared" si="11"/>
        <v>74</v>
      </c>
      <c r="U15">
        <f t="shared" si="12"/>
        <v>67</v>
      </c>
      <c r="V15">
        <f t="shared" si="12"/>
        <v>64</v>
      </c>
      <c r="W15">
        <f t="shared" si="12"/>
        <v>75</v>
      </c>
      <c r="X15">
        <f t="shared" si="12"/>
        <v>74</v>
      </c>
      <c r="Y15">
        <f t="shared" si="12"/>
        <v>72</v>
      </c>
      <c r="Z15">
        <f t="shared" si="12"/>
        <v>71</v>
      </c>
      <c r="AA15">
        <f t="shared" si="12"/>
        <v>65</v>
      </c>
      <c r="AB15">
        <f t="shared" si="12"/>
        <v>73</v>
      </c>
      <c r="AC15">
        <f t="shared" si="12"/>
        <v>74</v>
      </c>
      <c r="AD15">
        <f t="shared" si="12"/>
        <v>72</v>
      </c>
      <c r="AE15">
        <f t="shared" si="13"/>
        <v>72</v>
      </c>
      <c r="AF15">
        <f t="shared" si="13"/>
        <v>72</v>
      </c>
      <c r="AG15">
        <f t="shared" si="13"/>
        <v>75</v>
      </c>
      <c r="AH15">
        <f t="shared" si="13"/>
        <v>73</v>
      </c>
      <c r="AI15">
        <f t="shared" si="13"/>
        <v>73</v>
      </c>
      <c r="AJ15">
        <f t="shared" si="13"/>
        <v>74</v>
      </c>
      <c r="AK15">
        <f t="shared" si="13"/>
        <v>72</v>
      </c>
      <c r="AL15">
        <f t="shared" si="13"/>
        <v>73</v>
      </c>
      <c r="AM15">
        <f t="shared" si="13"/>
        <v>71</v>
      </c>
      <c r="AN15">
        <f t="shared" si="13"/>
        <v>64</v>
      </c>
      <c r="AO15">
        <f t="shared" si="14"/>
        <v>73</v>
      </c>
      <c r="AP15">
        <f t="shared" si="14"/>
        <v>74</v>
      </c>
      <c r="AQ15">
        <f t="shared" si="14"/>
        <v>74</v>
      </c>
      <c r="AR15">
        <f t="shared" si="14"/>
        <v>64</v>
      </c>
      <c r="AS15">
        <f t="shared" si="14"/>
        <v>75</v>
      </c>
      <c r="AT15">
        <f t="shared" si="14"/>
        <v>75</v>
      </c>
      <c r="AU15">
        <f t="shared" si="14"/>
        <v>75</v>
      </c>
      <c r="AV15">
        <f t="shared" si="14"/>
        <v>75</v>
      </c>
      <c r="AW15">
        <f t="shared" si="14"/>
        <v>75</v>
      </c>
      <c r="AX15">
        <f t="shared" si="14"/>
        <v>73</v>
      </c>
      <c r="AY15">
        <f t="shared" si="15"/>
        <v>61</v>
      </c>
      <c r="AZ15">
        <f t="shared" si="15"/>
        <v>68</v>
      </c>
      <c r="BA15">
        <f t="shared" si="15"/>
        <v>74</v>
      </c>
      <c r="BB15">
        <f t="shared" si="15"/>
        <v>74</v>
      </c>
      <c r="BC15">
        <f t="shared" si="15"/>
        <v>73</v>
      </c>
      <c r="BD15">
        <f t="shared" si="15"/>
        <v>72</v>
      </c>
      <c r="BE15">
        <f t="shared" si="15"/>
        <v>70</v>
      </c>
      <c r="BF15">
        <f t="shared" si="15"/>
        <v>70</v>
      </c>
      <c r="BG15">
        <f t="shared" si="15"/>
        <v>72</v>
      </c>
      <c r="BH15">
        <f t="shared" si="15"/>
        <v>70</v>
      </c>
      <c r="BI15">
        <f t="shared" si="16"/>
        <v>68</v>
      </c>
      <c r="BJ15">
        <f t="shared" si="16"/>
        <v>61</v>
      </c>
      <c r="BK15">
        <f t="shared" si="16"/>
        <v>73</v>
      </c>
      <c r="BL15">
        <f t="shared" si="16"/>
        <v>61</v>
      </c>
      <c r="BM15">
        <f t="shared" si="16"/>
        <v>74</v>
      </c>
      <c r="BN15">
        <f t="shared" si="16"/>
        <v>74</v>
      </c>
      <c r="BO15">
        <f t="shared" si="16"/>
        <v>64</v>
      </c>
      <c r="BP15">
        <f t="shared" si="16"/>
        <v>75</v>
      </c>
      <c r="BQ15">
        <f t="shared" si="16"/>
        <v>75</v>
      </c>
      <c r="BR15">
        <f t="shared" si="16"/>
        <v>72</v>
      </c>
      <c r="BS15">
        <f t="shared" si="17"/>
        <v>71</v>
      </c>
      <c r="BT15">
        <f t="shared" si="17"/>
        <v>72</v>
      </c>
      <c r="BU15">
        <f t="shared" si="17"/>
        <v>73</v>
      </c>
      <c r="BV15">
        <f t="shared" si="17"/>
        <v>75</v>
      </c>
      <c r="BW15">
        <f t="shared" si="17"/>
        <v>72</v>
      </c>
      <c r="BX15">
        <f t="shared" si="17"/>
        <v>73</v>
      </c>
      <c r="BY15">
        <f t="shared" si="17"/>
        <v>73</v>
      </c>
      <c r="BZ15">
        <f t="shared" si="17"/>
        <v>72</v>
      </c>
      <c r="CA15">
        <f t="shared" si="17"/>
        <v>74</v>
      </c>
      <c r="CB15">
        <f t="shared" si="17"/>
        <v>72</v>
      </c>
      <c r="CC15">
        <f t="shared" si="18"/>
        <v>68</v>
      </c>
      <c r="CD15">
        <f t="shared" si="18"/>
        <v>74</v>
      </c>
      <c r="CE15">
        <f t="shared" si="18"/>
        <v>74</v>
      </c>
      <c r="CF15">
        <f t="shared" si="18"/>
        <v>71</v>
      </c>
      <c r="CG15">
        <f t="shared" si="18"/>
        <v>71</v>
      </c>
      <c r="CH15">
        <f t="shared" si="18"/>
        <v>70</v>
      </c>
      <c r="CI15">
        <f t="shared" si="18"/>
        <v>73</v>
      </c>
      <c r="CJ15">
        <f t="shared" si="18"/>
        <v>69</v>
      </c>
      <c r="CK15">
        <f t="shared" si="18"/>
        <v>74</v>
      </c>
      <c r="CL15">
        <f t="shared" si="18"/>
        <v>73</v>
      </c>
      <c r="CM15">
        <f t="shared" si="19"/>
        <v>73</v>
      </c>
      <c r="CN15">
        <f t="shared" si="19"/>
        <v>64</v>
      </c>
      <c r="CO15">
        <f t="shared" si="19"/>
        <v>75</v>
      </c>
      <c r="CP15">
        <f t="shared" si="19"/>
        <v>74</v>
      </c>
      <c r="CQ15">
        <f t="shared" si="19"/>
        <v>69</v>
      </c>
      <c r="CR15">
        <f t="shared" si="19"/>
        <v>75</v>
      </c>
      <c r="CS15">
        <f t="shared" si="19"/>
        <v>71</v>
      </c>
      <c r="CT15">
        <f t="shared" si="19"/>
        <v>69</v>
      </c>
      <c r="CU15">
        <f t="shared" si="19"/>
        <v>67</v>
      </c>
      <c r="CV15">
        <f t="shared" si="19"/>
        <v>75</v>
      </c>
    </row>
    <row r="16" spans="1:100" x14ac:dyDescent="0.2">
      <c r="A16">
        <f t="shared" si="10"/>
        <v>71</v>
      </c>
      <c r="B16">
        <f t="shared" si="10"/>
        <v>73</v>
      </c>
      <c r="C16">
        <f t="shared" si="10"/>
        <v>73</v>
      </c>
      <c r="D16">
        <f t="shared" si="10"/>
        <v>65</v>
      </c>
      <c r="E16">
        <f t="shared" si="10"/>
        <v>73</v>
      </c>
      <c r="F16">
        <f t="shared" si="10"/>
        <v>67</v>
      </c>
      <c r="G16">
        <f t="shared" si="10"/>
        <v>72</v>
      </c>
      <c r="H16">
        <f t="shared" si="10"/>
        <v>71</v>
      </c>
      <c r="I16">
        <f t="shared" si="10"/>
        <v>73</v>
      </c>
      <c r="J16">
        <f t="shared" si="10"/>
        <v>67</v>
      </c>
      <c r="K16">
        <f t="shared" si="11"/>
        <v>74</v>
      </c>
      <c r="L16">
        <f t="shared" si="11"/>
        <v>74</v>
      </c>
      <c r="M16">
        <f t="shared" si="11"/>
        <v>66</v>
      </c>
      <c r="N16">
        <f t="shared" si="11"/>
        <v>73</v>
      </c>
      <c r="O16">
        <f t="shared" si="11"/>
        <v>68</v>
      </c>
      <c r="P16">
        <f t="shared" si="11"/>
        <v>69</v>
      </c>
      <c r="Q16">
        <f t="shared" si="11"/>
        <v>72</v>
      </c>
      <c r="R16">
        <f t="shared" si="11"/>
        <v>72</v>
      </c>
      <c r="S16">
        <f t="shared" si="11"/>
        <v>68</v>
      </c>
      <c r="T16">
        <f t="shared" si="11"/>
        <v>71</v>
      </c>
      <c r="U16">
        <f t="shared" si="12"/>
        <v>74</v>
      </c>
      <c r="V16">
        <f t="shared" si="12"/>
        <v>73</v>
      </c>
      <c r="W16">
        <f t="shared" si="12"/>
        <v>74</v>
      </c>
      <c r="X16">
        <f t="shared" si="12"/>
        <v>74</v>
      </c>
      <c r="Y16">
        <f t="shared" si="12"/>
        <v>69</v>
      </c>
      <c r="Z16">
        <f t="shared" si="12"/>
        <v>75</v>
      </c>
      <c r="AA16">
        <f t="shared" si="12"/>
        <v>64</v>
      </c>
      <c r="AB16">
        <f t="shared" si="12"/>
        <v>74</v>
      </c>
      <c r="AC16">
        <f t="shared" si="12"/>
        <v>74</v>
      </c>
      <c r="AD16">
        <f t="shared" si="12"/>
        <v>68</v>
      </c>
      <c r="AE16">
        <f t="shared" si="13"/>
        <v>74</v>
      </c>
      <c r="AF16">
        <f t="shared" si="13"/>
        <v>75</v>
      </c>
      <c r="AG16">
        <f t="shared" si="13"/>
        <v>62</v>
      </c>
      <c r="AH16">
        <f t="shared" si="13"/>
        <v>70</v>
      </c>
      <c r="AI16">
        <f t="shared" si="13"/>
        <v>63</v>
      </c>
      <c r="AJ16">
        <f t="shared" si="13"/>
        <v>64</v>
      </c>
      <c r="AK16">
        <f t="shared" si="13"/>
        <v>71</v>
      </c>
      <c r="AL16">
        <f t="shared" si="13"/>
        <v>73</v>
      </c>
      <c r="AM16">
        <f t="shared" si="13"/>
        <v>71</v>
      </c>
      <c r="AN16">
        <f t="shared" si="13"/>
        <v>71</v>
      </c>
      <c r="AO16">
        <f t="shared" si="14"/>
        <v>71</v>
      </c>
      <c r="AP16">
        <f t="shared" si="14"/>
        <v>65</v>
      </c>
      <c r="AQ16">
        <f t="shared" si="14"/>
        <v>70</v>
      </c>
      <c r="AR16">
        <f t="shared" si="14"/>
        <v>72</v>
      </c>
      <c r="AS16">
        <f t="shared" si="14"/>
        <v>65</v>
      </c>
      <c r="AT16">
        <f t="shared" si="14"/>
        <v>74</v>
      </c>
      <c r="AU16">
        <f t="shared" si="14"/>
        <v>72</v>
      </c>
      <c r="AV16">
        <f t="shared" si="14"/>
        <v>64</v>
      </c>
      <c r="AW16">
        <f t="shared" si="14"/>
        <v>74</v>
      </c>
      <c r="AX16">
        <f t="shared" si="14"/>
        <v>74</v>
      </c>
      <c r="AY16">
        <f t="shared" si="15"/>
        <v>73</v>
      </c>
      <c r="AZ16">
        <f t="shared" si="15"/>
        <v>71</v>
      </c>
      <c r="BA16">
        <f t="shared" si="15"/>
        <v>72</v>
      </c>
      <c r="BB16">
        <f t="shared" si="15"/>
        <v>73</v>
      </c>
      <c r="BC16">
        <f t="shared" si="15"/>
        <v>71</v>
      </c>
      <c r="BD16">
        <f t="shared" si="15"/>
        <v>70</v>
      </c>
      <c r="BE16">
        <f t="shared" si="15"/>
        <v>75</v>
      </c>
      <c r="BF16">
        <f t="shared" si="15"/>
        <v>75</v>
      </c>
      <c r="BG16">
        <f t="shared" si="15"/>
        <v>74</v>
      </c>
      <c r="BH16">
        <f t="shared" si="15"/>
        <v>65</v>
      </c>
      <c r="BI16">
        <f t="shared" si="16"/>
        <v>72</v>
      </c>
      <c r="BJ16">
        <f t="shared" si="16"/>
        <v>72</v>
      </c>
      <c r="BK16">
        <f t="shared" si="16"/>
        <v>70</v>
      </c>
      <c r="BL16">
        <f t="shared" si="16"/>
        <v>74</v>
      </c>
      <c r="BM16">
        <f t="shared" si="16"/>
        <v>71</v>
      </c>
      <c r="BN16">
        <f t="shared" si="16"/>
        <v>67</v>
      </c>
      <c r="BO16">
        <f t="shared" si="16"/>
        <v>70</v>
      </c>
      <c r="BP16">
        <f t="shared" si="16"/>
        <v>73</v>
      </c>
      <c r="BQ16">
        <f t="shared" si="16"/>
        <v>73</v>
      </c>
      <c r="BR16">
        <f t="shared" si="16"/>
        <v>73</v>
      </c>
      <c r="BS16">
        <f t="shared" si="17"/>
        <v>65</v>
      </c>
      <c r="BT16">
        <f t="shared" si="17"/>
        <v>72</v>
      </c>
      <c r="BU16">
        <f t="shared" si="17"/>
        <v>73</v>
      </c>
      <c r="BV16">
        <f t="shared" si="17"/>
        <v>75</v>
      </c>
      <c r="BW16">
        <f t="shared" si="17"/>
        <v>75</v>
      </c>
      <c r="BX16">
        <f t="shared" si="17"/>
        <v>74</v>
      </c>
      <c r="BY16">
        <f t="shared" si="17"/>
        <v>61</v>
      </c>
      <c r="BZ16">
        <f t="shared" si="17"/>
        <v>75</v>
      </c>
      <c r="CA16">
        <f t="shared" si="17"/>
        <v>71</v>
      </c>
      <c r="CB16">
        <f t="shared" si="17"/>
        <v>74</v>
      </c>
      <c r="CC16">
        <f t="shared" si="18"/>
        <v>75</v>
      </c>
      <c r="CD16">
        <f t="shared" si="18"/>
        <v>73</v>
      </c>
      <c r="CE16">
        <f t="shared" si="18"/>
        <v>74</v>
      </c>
      <c r="CF16">
        <f t="shared" si="18"/>
        <v>72</v>
      </c>
      <c r="CG16">
        <f t="shared" si="18"/>
        <v>74</v>
      </c>
      <c r="CH16">
        <f t="shared" si="18"/>
        <v>73</v>
      </c>
      <c r="CI16">
        <f t="shared" si="18"/>
        <v>72</v>
      </c>
      <c r="CJ16">
        <f t="shared" si="18"/>
        <v>75</v>
      </c>
      <c r="CK16">
        <f t="shared" si="18"/>
        <v>71</v>
      </c>
      <c r="CL16">
        <f t="shared" si="18"/>
        <v>68</v>
      </c>
      <c r="CM16">
        <f t="shared" si="19"/>
        <v>69</v>
      </c>
      <c r="CN16">
        <f t="shared" si="19"/>
        <v>75</v>
      </c>
      <c r="CO16">
        <f t="shared" si="19"/>
        <v>72</v>
      </c>
      <c r="CP16">
        <f t="shared" si="19"/>
        <v>67</v>
      </c>
      <c r="CQ16">
        <f t="shared" si="19"/>
        <v>74</v>
      </c>
      <c r="CR16">
        <f t="shared" si="19"/>
        <v>71</v>
      </c>
      <c r="CS16">
        <f t="shared" si="19"/>
        <v>72</v>
      </c>
      <c r="CT16">
        <f t="shared" si="19"/>
        <v>75</v>
      </c>
      <c r="CU16">
        <f t="shared" si="19"/>
        <v>75</v>
      </c>
      <c r="CV16">
        <f t="shared" si="19"/>
        <v>72</v>
      </c>
    </row>
    <row r="17" spans="1:100" x14ac:dyDescent="0.2">
      <c r="A17">
        <f t="shared" si="10"/>
        <v>75</v>
      </c>
      <c r="B17">
        <f t="shared" si="10"/>
        <v>72</v>
      </c>
      <c r="C17">
        <f t="shared" si="10"/>
        <v>71</v>
      </c>
      <c r="D17">
        <f t="shared" si="10"/>
        <v>69</v>
      </c>
      <c r="E17">
        <f t="shared" si="10"/>
        <v>73</v>
      </c>
      <c r="F17">
        <f t="shared" si="10"/>
        <v>71</v>
      </c>
      <c r="G17">
        <f t="shared" si="10"/>
        <v>75</v>
      </c>
      <c r="H17">
        <f t="shared" si="10"/>
        <v>72</v>
      </c>
      <c r="I17">
        <f t="shared" si="10"/>
        <v>70</v>
      </c>
      <c r="J17">
        <f t="shared" si="10"/>
        <v>71</v>
      </c>
      <c r="K17">
        <f t="shared" si="11"/>
        <v>65</v>
      </c>
      <c r="L17">
        <f t="shared" si="11"/>
        <v>71</v>
      </c>
      <c r="M17">
        <f t="shared" si="11"/>
        <v>71</v>
      </c>
      <c r="N17">
        <f t="shared" si="11"/>
        <v>71</v>
      </c>
      <c r="O17">
        <f t="shared" si="11"/>
        <v>72</v>
      </c>
      <c r="P17">
        <f t="shared" si="11"/>
        <v>72</v>
      </c>
      <c r="Q17">
        <f t="shared" si="11"/>
        <v>74</v>
      </c>
      <c r="R17">
        <f t="shared" si="11"/>
        <v>72</v>
      </c>
      <c r="S17">
        <f t="shared" si="11"/>
        <v>71</v>
      </c>
      <c r="T17">
        <f t="shared" si="11"/>
        <v>71</v>
      </c>
      <c r="U17">
        <f t="shared" si="12"/>
        <v>65</v>
      </c>
      <c r="V17">
        <f t="shared" si="12"/>
        <v>70</v>
      </c>
      <c r="W17">
        <f t="shared" si="12"/>
        <v>75</v>
      </c>
      <c r="X17">
        <f t="shared" si="12"/>
        <v>67</v>
      </c>
      <c r="Y17">
        <f t="shared" si="12"/>
        <v>74</v>
      </c>
      <c r="Z17">
        <f t="shared" si="12"/>
        <v>74</v>
      </c>
      <c r="AA17">
        <f t="shared" si="12"/>
        <v>75</v>
      </c>
      <c r="AB17">
        <f t="shared" si="12"/>
        <v>74</v>
      </c>
      <c r="AC17">
        <f t="shared" si="12"/>
        <v>74</v>
      </c>
      <c r="AD17">
        <f t="shared" si="12"/>
        <v>75</v>
      </c>
      <c r="AE17">
        <f t="shared" si="13"/>
        <v>74</v>
      </c>
      <c r="AF17">
        <f t="shared" si="13"/>
        <v>74</v>
      </c>
      <c r="AG17">
        <f t="shared" si="13"/>
        <v>73</v>
      </c>
      <c r="AH17">
        <f t="shared" si="13"/>
        <v>69</v>
      </c>
      <c r="AI17">
        <f t="shared" si="13"/>
        <v>73</v>
      </c>
      <c r="AJ17">
        <f t="shared" si="13"/>
        <v>75</v>
      </c>
      <c r="AK17">
        <f t="shared" si="13"/>
        <v>72</v>
      </c>
      <c r="AL17">
        <f t="shared" si="13"/>
        <v>74</v>
      </c>
      <c r="AM17">
        <f t="shared" si="13"/>
        <v>74</v>
      </c>
      <c r="AN17">
        <f t="shared" si="13"/>
        <v>70</v>
      </c>
      <c r="AO17">
        <f t="shared" si="14"/>
        <v>69</v>
      </c>
      <c r="AP17">
        <f t="shared" si="14"/>
        <v>73</v>
      </c>
      <c r="AQ17">
        <f t="shared" si="14"/>
        <v>67</v>
      </c>
      <c r="AR17">
        <f t="shared" si="14"/>
        <v>69</v>
      </c>
      <c r="AS17">
        <f t="shared" si="14"/>
        <v>74</v>
      </c>
      <c r="AT17">
        <f t="shared" si="14"/>
        <v>72</v>
      </c>
      <c r="AU17">
        <f t="shared" si="14"/>
        <v>74</v>
      </c>
      <c r="AV17">
        <f t="shared" si="14"/>
        <v>75</v>
      </c>
      <c r="AW17">
        <f t="shared" si="14"/>
        <v>75</v>
      </c>
      <c r="AX17">
        <f t="shared" si="14"/>
        <v>71</v>
      </c>
      <c r="AY17">
        <f t="shared" si="15"/>
        <v>74</v>
      </c>
      <c r="AZ17">
        <f t="shared" si="15"/>
        <v>75</v>
      </c>
      <c r="BA17">
        <f t="shared" si="15"/>
        <v>75</v>
      </c>
      <c r="BB17">
        <f t="shared" si="15"/>
        <v>71</v>
      </c>
      <c r="BC17">
        <f t="shared" si="15"/>
        <v>71</v>
      </c>
      <c r="BD17">
        <f t="shared" si="15"/>
        <v>67</v>
      </c>
      <c r="BE17">
        <f t="shared" si="15"/>
        <v>69</v>
      </c>
      <c r="BF17">
        <f t="shared" si="15"/>
        <v>72</v>
      </c>
      <c r="BG17">
        <f t="shared" si="15"/>
        <v>73</v>
      </c>
      <c r="BH17">
        <f t="shared" si="15"/>
        <v>64</v>
      </c>
      <c r="BI17">
        <f t="shared" si="16"/>
        <v>67</v>
      </c>
      <c r="BJ17">
        <f t="shared" si="16"/>
        <v>64</v>
      </c>
      <c r="BK17">
        <f t="shared" si="16"/>
        <v>73</v>
      </c>
      <c r="BL17">
        <f t="shared" si="16"/>
        <v>73</v>
      </c>
      <c r="BM17">
        <f t="shared" si="16"/>
        <v>73</v>
      </c>
      <c r="BN17">
        <f t="shared" si="16"/>
        <v>70</v>
      </c>
      <c r="BO17">
        <f t="shared" si="16"/>
        <v>68</v>
      </c>
      <c r="BP17">
        <f t="shared" si="16"/>
        <v>74</v>
      </c>
      <c r="BQ17">
        <f t="shared" si="16"/>
        <v>73</v>
      </c>
      <c r="BR17">
        <f t="shared" si="16"/>
        <v>70</v>
      </c>
      <c r="BS17">
        <f t="shared" si="17"/>
        <v>75</v>
      </c>
      <c r="BT17">
        <f t="shared" si="17"/>
        <v>68</v>
      </c>
      <c r="BU17">
        <f t="shared" si="17"/>
        <v>65</v>
      </c>
      <c r="BV17">
        <f t="shared" si="17"/>
        <v>63</v>
      </c>
      <c r="BW17">
        <f t="shared" si="17"/>
        <v>74</v>
      </c>
      <c r="BX17">
        <f t="shared" si="17"/>
        <v>71</v>
      </c>
      <c r="BY17">
        <f t="shared" si="17"/>
        <v>71</v>
      </c>
      <c r="BZ17">
        <f t="shared" si="17"/>
        <v>71</v>
      </c>
      <c r="CA17">
        <f t="shared" si="17"/>
        <v>72</v>
      </c>
      <c r="CB17">
        <f t="shared" si="17"/>
        <v>74</v>
      </c>
      <c r="CC17">
        <f t="shared" si="18"/>
        <v>74</v>
      </c>
      <c r="CD17">
        <f t="shared" si="18"/>
        <v>75</v>
      </c>
      <c r="CE17">
        <f t="shared" si="18"/>
        <v>72</v>
      </c>
      <c r="CF17">
        <f t="shared" si="18"/>
        <v>73</v>
      </c>
      <c r="CG17">
        <f t="shared" si="18"/>
        <v>75</v>
      </c>
      <c r="CH17">
        <f t="shared" si="18"/>
        <v>75</v>
      </c>
      <c r="CI17">
        <f t="shared" si="18"/>
        <v>74</v>
      </c>
      <c r="CJ17">
        <f t="shared" si="18"/>
        <v>75</v>
      </c>
      <c r="CK17">
        <f t="shared" si="18"/>
        <v>75</v>
      </c>
      <c r="CL17">
        <f t="shared" si="18"/>
        <v>73</v>
      </c>
      <c r="CM17">
        <f t="shared" si="19"/>
        <v>73</v>
      </c>
      <c r="CN17">
        <f t="shared" si="19"/>
        <v>72</v>
      </c>
      <c r="CO17">
        <f t="shared" si="19"/>
        <v>72</v>
      </c>
      <c r="CP17">
        <f t="shared" si="19"/>
        <v>71</v>
      </c>
      <c r="CQ17">
        <f t="shared" si="19"/>
        <v>75</v>
      </c>
      <c r="CR17">
        <f t="shared" si="19"/>
        <v>68</v>
      </c>
      <c r="CS17">
        <f t="shared" si="19"/>
        <v>70</v>
      </c>
      <c r="CT17">
        <f t="shared" si="19"/>
        <v>69</v>
      </c>
      <c r="CU17">
        <f t="shared" si="19"/>
        <v>69</v>
      </c>
      <c r="CV17">
        <f t="shared" si="19"/>
        <v>65</v>
      </c>
    </row>
    <row r="18" spans="1:100" x14ac:dyDescent="0.2">
      <c r="A18">
        <f t="shared" si="10"/>
        <v>70</v>
      </c>
      <c r="B18">
        <f t="shared" si="10"/>
        <v>69</v>
      </c>
      <c r="C18">
        <f t="shared" si="10"/>
        <v>74</v>
      </c>
      <c r="D18">
        <f t="shared" si="10"/>
        <v>73</v>
      </c>
      <c r="E18">
        <f t="shared" si="10"/>
        <v>74</v>
      </c>
      <c r="F18">
        <f t="shared" si="10"/>
        <v>73</v>
      </c>
      <c r="G18">
        <f t="shared" si="10"/>
        <v>71</v>
      </c>
      <c r="H18">
        <f t="shared" si="10"/>
        <v>62</v>
      </c>
      <c r="I18">
        <f t="shared" si="10"/>
        <v>73</v>
      </c>
      <c r="J18">
        <f t="shared" si="10"/>
        <v>75</v>
      </c>
      <c r="K18">
        <f t="shared" si="11"/>
        <v>72</v>
      </c>
      <c r="L18">
        <f t="shared" si="11"/>
        <v>74</v>
      </c>
      <c r="M18">
        <f t="shared" si="11"/>
        <v>68</v>
      </c>
      <c r="N18">
        <f t="shared" si="11"/>
        <v>69</v>
      </c>
      <c r="O18">
        <f t="shared" si="11"/>
        <v>63</v>
      </c>
      <c r="P18">
        <f t="shared" si="11"/>
        <v>67</v>
      </c>
      <c r="Q18">
        <f t="shared" si="11"/>
        <v>73</v>
      </c>
      <c r="R18">
        <f t="shared" si="11"/>
        <v>73</v>
      </c>
      <c r="S18">
        <f t="shared" si="11"/>
        <v>73</v>
      </c>
      <c r="T18">
        <f t="shared" si="11"/>
        <v>73</v>
      </c>
      <c r="U18">
        <f t="shared" si="12"/>
        <v>70</v>
      </c>
      <c r="V18">
        <f t="shared" si="12"/>
        <v>64</v>
      </c>
      <c r="W18">
        <f t="shared" si="12"/>
        <v>74</v>
      </c>
      <c r="X18">
        <f t="shared" si="12"/>
        <v>74</v>
      </c>
      <c r="Y18">
        <f t="shared" si="12"/>
        <v>71</v>
      </c>
      <c r="Z18">
        <f t="shared" si="12"/>
        <v>68</v>
      </c>
      <c r="AA18">
        <f t="shared" si="12"/>
        <v>73</v>
      </c>
      <c r="AB18">
        <f t="shared" si="12"/>
        <v>68</v>
      </c>
      <c r="AC18">
        <f t="shared" si="12"/>
        <v>72</v>
      </c>
      <c r="AD18">
        <f t="shared" si="12"/>
        <v>71</v>
      </c>
      <c r="AE18">
        <f t="shared" si="13"/>
        <v>68</v>
      </c>
      <c r="AF18">
        <f t="shared" si="13"/>
        <v>70</v>
      </c>
      <c r="AG18">
        <f t="shared" si="13"/>
        <v>67</v>
      </c>
      <c r="AH18">
        <f t="shared" si="13"/>
        <v>69</v>
      </c>
      <c r="AI18">
        <f t="shared" si="13"/>
        <v>73</v>
      </c>
      <c r="AJ18">
        <f t="shared" si="13"/>
        <v>71</v>
      </c>
      <c r="AK18">
        <f t="shared" si="13"/>
        <v>75</v>
      </c>
      <c r="AL18">
        <f t="shared" si="13"/>
        <v>74</v>
      </c>
      <c r="AM18">
        <f t="shared" si="13"/>
        <v>73</v>
      </c>
      <c r="AN18">
        <f t="shared" si="13"/>
        <v>75</v>
      </c>
      <c r="AO18">
        <f t="shared" si="14"/>
        <v>72</v>
      </c>
      <c r="AP18">
        <f t="shared" si="14"/>
        <v>74</v>
      </c>
      <c r="AQ18">
        <f t="shared" si="14"/>
        <v>68</v>
      </c>
      <c r="AR18">
        <f t="shared" si="14"/>
        <v>74</v>
      </c>
      <c r="AS18">
        <f t="shared" si="14"/>
        <v>72</v>
      </c>
      <c r="AT18">
        <f t="shared" si="14"/>
        <v>67</v>
      </c>
      <c r="AU18">
        <f t="shared" si="14"/>
        <v>63</v>
      </c>
      <c r="AV18">
        <f t="shared" si="14"/>
        <v>73</v>
      </c>
      <c r="AW18">
        <f t="shared" si="14"/>
        <v>75</v>
      </c>
      <c r="AX18">
        <f t="shared" si="14"/>
        <v>75</v>
      </c>
      <c r="AY18">
        <f t="shared" si="15"/>
        <v>71</v>
      </c>
      <c r="AZ18">
        <f t="shared" si="15"/>
        <v>71</v>
      </c>
      <c r="BA18">
        <f t="shared" si="15"/>
        <v>74</v>
      </c>
      <c r="BB18">
        <f t="shared" si="15"/>
        <v>72</v>
      </c>
      <c r="BC18">
        <f t="shared" si="15"/>
        <v>64</v>
      </c>
      <c r="BD18">
        <f t="shared" si="15"/>
        <v>72</v>
      </c>
      <c r="BE18">
        <f t="shared" si="15"/>
        <v>72</v>
      </c>
      <c r="BF18">
        <f t="shared" si="15"/>
        <v>72</v>
      </c>
      <c r="BG18">
        <f t="shared" si="15"/>
        <v>68</v>
      </c>
      <c r="BH18">
        <f t="shared" si="15"/>
        <v>74</v>
      </c>
      <c r="BI18">
        <f t="shared" si="16"/>
        <v>72</v>
      </c>
      <c r="BJ18">
        <f t="shared" si="16"/>
        <v>72</v>
      </c>
      <c r="BK18">
        <f t="shared" si="16"/>
        <v>74</v>
      </c>
      <c r="BL18">
        <f t="shared" si="16"/>
        <v>71</v>
      </c>
      <c r="BM18">
        <f t="shared" si="16"/>
        <v>73</v>
      </c>
      <c r="BN18">
        <f t="shared" si="16"/>
        <v>71</v>
      </c>
      <c r="BO18">
        <f t="shared" si="16"/>
        <v>67</v>
      </c>
      <c r="BP18">
        <f t="shared" si="16"/>
        <v>62</v>
      </c>
      <c r="BQ18">
        <f t="shared" si="16"/>
        <v>64</v>
      </c>
      <c r="BR18">
        <f t="shared" si="16"/>
        <v>72</v>
      </c>
      <c r="BS18">
        <f t="shared" si="17"/>
        <v>72</v>
      </c>
      <c r="BT18">
        <f t="shared" si="17"/>
        <v>68</v>
      </c>
      <c r="BU18">
        <f t="shared" si="17"/>
        <v>71</v>
      </c>
      <c r="BV18">
        <f t="shared" si="17"/>
        <v>72</v>
      </c>
      <c r="BW18">
        <f t="shared" si="17"/>
        <v>74</v>
      </c>
      <c r="BX18">
        <f t="shared" si="17"/>
        <v>73</v>
      </c>
      <c r="BY18">
        <f t="shared" si="17"/>
        <v>75</v>
      </c>
      <c r="BZ18">
        <f t="shared" si="17"/>
        <v>73</v>
      </c>
      <c r="CA18">
        <f t="shared" si="17"/>
        <v>69</v>
      </c>
      <c r="CB18">
        <f t="shared" si="17"/>
        <v>65</v>
      </c>
      <c r="CC18">
        <f t="shared" si="18"/>
        <v>70</v>
      </c>
      <c r="CD18">
        <f t="shared" si="18"/>
        <v>71</v>
      </c>
      <c r="CE18">
        <f t="shared" si="18"/>
        <v>72</v>
      </c>
      <c r="CF18">
        <f t="shared" si="18"/>
        <v>74</v>
      </c>
      <c r="CG18">
        <f t="shared" si="18"/>
        <v>73</v>
      </c>
      <c r="CH18">
        <f t="shared" si="18"/>
        <v>73</v>
      </c>
      <c r="CI18">
        <f t="shared" si="18"/>
        <v>62</v>
      </c>
      <c r="CJ18">
        <f t="shared" si="18"/>
        <v>64</v>
      </c>
      <c r="CK18">
        <f t="shared" si="18"/>
        <v>74</v>
      </c>
      <c r="CL18">
        <f t="shared" si="18"/>
        <v>75</v>
      </c>
      <c r="CM18">
        <f t="shared" si="19"/>
        <v>74</v>
      </c>
      <c r="CN18">
        <f t="shared" si="19"/>
        <v>73</v>
      </c>
      <c r="CO18">
        <f t="shared" si="19"/>
        <v>65</v>
      </c>
      <c r="CP18">
        <f t="shared" si="19"/>
        <v>75</v>
      </c>
      <c r="CQ18">
        <f t="shared" si="19"/>
        <v>71</v>
      </c>
      <c r="CR18">
        <f t="shared" si="19"/>
        <v>72</v>
      </c>
      <c r="CS18">
        <f t="shared" si="19"/>
        <v>68</v>
      </c>
      <c r="CT18">
        <f t="shared" si="19"/>
        <v>74</v>
      </c>
      <c r="CU18">
        <f t="shared" si="19"/>
        <v>70</v>
      </c>
      <c r="CV18">
        <f t="shared" si="19"/>
        <v>71</v>
      </c>
    </row>
    <row r="19" spans="1:100" x14ac:dyDescent="0.2">
      <c r="A19">
        <f t="shared" si="10"/>
        <v>73</v>
      </c>
      <c r="B19">
        <f t="shared" si="10"/>
        <v>71</v>
      </c>
      <c r="C19">
        <f t="shared" si="10"/>
        <v>71</v>
      </c>
      <c r="D19">
        <f t="shared" si="10"/>
        <v>65</v>
      </c>
      <c r="E19">
        <f t="shared" si="10"/>
        <v>72</v>
      </c>
      <c r="F19">
        <f t="shared" si="10"/>
        <v>73</v>
      </c>
      <c r="G19">
        <f t="shared" si="10"/>
        <v>67</v>
      </c>
      <c r="H19">
        <f t="shared" si="10"/>
        <v>73</v>
      </c>
      <c r="I19">
        <f t="shared" si="10"/>
        <v>64</v>
      </c>
      <c r="J19">
        <f t="shared" si="10"/>
        <v>74</v>
      </c>
      <c r="K19">
        <f t="shared" si="11"/>
        <v>72</v>
      </c>
      <c r="L19">
        <f t="shared" si="11"/>
        <v>64</v>
      </c>
      <c r="M19">
        <f t="shared" si="11"/>
        <v>74</v>
      </c>
      <c r="N19">
        <f t="shared" si="11"/>
        <v>74</v>
      </c>
      <c r="O19">
        <f t="shared" si="11"/>
        <v>75</v>
      </c>
      <c r="P19">
        <f t="shared" si="11"/>
        <v>66</v>
      </c>
      <c r="Q19">
        <f t="shared" si="11"/>
        <v>72</v>
      </c>
      <c r="R19">
        <f t="shared" si="11"/>
        <v>71</v>
      </c>
      <c r="S19">
        <f t="shared" si="11"/>
        <v>73</v>
      </c>
      <c r="T19">
        <f t="shared" si="11"/>
        <v>71</v>
      </c>
      <c r="U19">
        <f t="shared" si="12"/>
        <v>73</v>
      </c>
      <c r="V19">
        <f t="shared" si="12"/>
        <v>74</v>
      </c>
      <c r="W19">
        <f t="shared" si="12"/>
        <v>74</v>
      </c>
      <c r="X19">
        <f t="shared" si="12"/>
        <v>64</v>
      </c>
      <c r="Y19">
        <f t="shared" si="12"/>
        <v>66</v>
      </c>
      <c r="Z19">
        <f t="shared" si="12"/>
        <v>72</v>
      </c>
      <c r="AA19">
        <f t="shared" si="12"/>
        <v>70</v>
      </c>
      <c r="AB19">
        <f t="shared" si="12"/>
        <v>75</v>
      </c>
      <c r="AC19">
        <f t="shared" si="12"/>
        <v>61</v>
      </c>
      <c r="AD19">
        <f t="shared" si="12"/>
        <v>73</v>
      </c>
      <c r="AE19">
        <f t="shared" si="13"/>
        <v>75</v>
      </c>
      <c r="AF19">
        <f t="shared" si="13"/>
        <v>74</v>
      </c>
      <c r="AG19">
        <f t="shared" si="13"/>
        <v>71</v>
      </c>
      <c r="AH19">
        <f t="shared" si="13"/>
        <v>71</v>
      </c>
      <c r="AI19">
        <f t="shared" si="13"/>
        <v>71</v>
      </c>
      <c r="AJ19">
        <f t="shared" si="13"/>
        <v>70</v>
      </c>
      <c r="AK19">
        <f t="shared" si="13"/>
        <v>71</v>
      </c>
      <c r="AL19">
        <f t="shared" si="13"/>
        <v>75</v>
      </c>
      <c r="AM19">
        <f t="shared" si="13"/>
        <v>74</v>
      </c>
      <c r="AN19">
        <f t="shared" si="13"/>
        <v>72</v>
      </c>
      <c r="AO19">
        <f t="shared" si="14"/>
        <v>69</v>
      </c>
      <c r="AP19">
        <f t="shared" si="14"/>
        <v>72</v>
      </c>
      <c r="AQ19">
        <f t="shared" si="14"/>
        <v>73</v>
      </c>
      <c r="AR19">
        <f t="shared" si="14"/>
        <v>75</v>
      </c>
      <c r="AS19">
        <f t="shared" si="14"/>
        <v>72</v>
      </c>
      <c r="AT19">
        <f t="shared" si="14"/>
        <v>73</v>
      </c>
      <c r="AU19">
        <f t="shared" si="14"/>
        <v>73</v>
      </c>
      <c r="AV19">
        <f t="shared" si="14"/>
        <v>69</v>
      </c>
      <c r="AW19">
        <f t="shared" si="14"/>
        <v>67</v>
      </c>
      <c r="AX19">
        <f t="shared" si="14"/>
        <v>71</v>
      </c>
      <c r="AY19">
        <f t="shared" si="15"/>
        <v>71</v>
      </c>
      <c r="AZ19">
        <f t="shared" si="15"/>
        <v>69</v>
      </c>
      <c r="BA19">
        <f t="shared" si="15"/>
        <v>75</v>
      </c>
      <c r="BB19">
        <f t="shared" si="15"/>
        <v>67</v>
      </c>
      <c r="BC19">
        <f t="shared" si="15"/>
        <v>72</v>
      </c>
      <c r="BD19">
        <f t="shared" si="15"/>
        <v>67</v>
      </c>
      <c r="BE19">
        <f t="shared" si="15"/>
        <v>72</v>
      </c>
      <c r="BF19">
        <f t="shared" si="15"/>
        <v>73</v>
      </c>
      <c r="BG19">
        <f t="shared" si="15"/>
        <v>71</v>
      </c>
      <c r="BH19">
        <f t="shared" si="15"/>
        <v>75</v>
      </c>
      <c r="BI19">
        <f t="shared" si="16"/>
        <v>64</v>
      </c>
      <c r="BJ19">
        <f t="shared" si="16"/>
        <v>62</v>
      </c>
      <c r="BK19">
        <f t="shared" si="16"/>
        <v>61</v>
      </c>
      <c r="BL19">
        <f t="shared" si="16"/>
        <v>69</v>
      </c>
      <c r="BM19">
        <f t="shared" si="16"/>
        <v>75</v>
      </c>
      <c r="BN19">
        <f t="shared" si="16"/>
        <v>74</v>
      </c>
      <c r="BO19">
        <f t="shared" si="16"/>
        <v>73</v>
      </c>
      <c r="BP19">
        <f t="shared" si="16"/>
        <v>75</v>
      </c>
      <c r="BQ19">
        <f t="shared" si="16"/>
        <v>71</v>
      </c>
      <c r="BR19">
        <f t="shared" si="16"/>
        <v>73</v>
      </c>
      <c r="BS19">
        <f t="shared" si="17"/>
        <v>72</v>
      </c>
      <c r="BT19">
        <f t="shared" si="17"/>
        <v>74</v>
      </c>
      <c r="BU19">
        <f t="shared" si="17"/>
        <v>71</v>
      </c>
      <c r="BV19">
        <f t="shared" si="17"/>
        <v>74</v>
      </c>
      <c r="BW19">
        <f t="shared" si="17"/>
        <v>74</v>
      </c>
      <c r="BX19">
        <f t="shared" si="17"/>
        <v>74</v>
      </c>
      <c r="BY19">
        <f t="shared" si="17"/>
        <v>74</v>
      </c>
      <c r="BZ19">
        <f t="shared" si="17"/>
        <v>73</v>
      </c>
      <c r="CA19">
        <f t="shared" si="17"/>
        <v>71</v>
      </c>
      <c r="CB19">
        <f t="shared" si="17"/>
        <v>75</v>
      </c>
      <c r="CC19">
        <f t="shared" si="18"/>
        <v>75</v>
      </c>
      <c r="CD19">
        <f t="shared" si="18"/>
        <v>66</v>
      </c>
      <c r="CE19">
        <f t="shared" si="18"/>
        <v>72</v>
      </c>
      <c r="CF19">
        <f t="shared" si="18"/>
        <v>75</v>
      </c>
      <c r="CG19">
        <f t="shared" si="18"/>
        <v>73</v>
      </c>
      <c r="CH19">
        <f t="shared" si="18"/>
        <v>72</v>
      </c>
      <c r="CI19">
        <f t="shared" si="18"/>
        <v>73</v>
      </c>
      <c r="CJ19">
        <f t="shared" si="18"/>
        <v>70</v>
      </c>
      <c r="CK19">
        <f t="shared" si="18"/>
        <v>75</v>
      </c>
      <c r="CL19">
        <f t="shared" si="18"/>
        <v>71</v>
      </c>
      <c r="CM19">
        <f t="shared" si="19"/>
        <v>75</v>
      </c>
      <c r="CN19">
        <f t="shared" si="19"/>
        <v>69</v>
      </c>
      <c r="CO19">
        <f t="shared" si="19"/>
        <v>72</v>
      </c>
      <c r="CP19">
        <f t="shared" si="19"/>
        <v>73</v>
      </c>
      <c r="CQ19">
        <f t="shared" si="19"/>
        <v>75</v>
      </c>
      <c r="CR19">
        <f t="shared" si="19"/>
        <v>75</v>
      </c>
      <c r="CS19">
        <f t="shared" si="19"/>
        <v>73</v>
      </c>
      <c r="CT19">
        <f t="shared" si="19"/>
        <v>67</v>
      </c>
      <c r="CU19">
        <f t="shared" si="19"/>
        <v>72</v>
      </c>
      <c r="CV19">
        <f t="shared" si="19"/>
        <v>64</v>
      </c>
    </row>
    <row r="20" spans="1:100" x14ac:dyDescent="0.2">
      <c r="A20">
        <f t="shared" si="10"/>
        <v>71</v>
      </c>
      <c r="B20">
        <f t="shared" si="10"/>
        <v>72</v>
      </c>
      <c r="C20">
        <f t="shared" si="10"/>
        <v>73</v>
      </c>
      <c r="D20">
        <f t="shared" si="10"/>
        <v>74</v>
      </c>
      <c r="E20">
        <f t="shared" si="10"/>
        <v>73</v>
      </c>
      <c r="F20">
        <f t="shared" si="10"/>
        <v>72</v>
      </c>
      <c r="G20">
        <f t="shared" si="10"/>
        <v>72</v>
      </c>
      <c r="H20">
        <f t="shared" si="10"/>
        <v>75</v>
      </c>
      <c r="I20">
        <f t="shared" si="10"/>
        <v>68</v>
      </c>
      <c r="J20">
        <f t="shared" si="10"/>
        <v>71</v>
      </c>
      <c r="K20">
        <f t="shared" si="11"/>
        <v>71</v>
      </c>
      <c r="L20">
        <f t="shared" si="11"/>
        <v>75</v>
      </c>
      <c r="M20">
        <f t="shared" si="11"/>
        <v>74</v>
      </c>
      <c r="N20">
        <f t="shared" si="11"/>
        <v>72</v>
      </c>
      <c r="O20">
        <f t="shared" si="11"/>
        <v>72</v>
      </c>
      <c r="P20">
        <f t="shared" si="11"/>
        <v>73</v>
      </c>
      <c r="Q20">
        <f t="shared" si="11"/>
        <v>72</v>
      </c>
      <c r="R20">
        <f t="shared" si="11"/>
        <v>67</v>
      </c>
      <c r="S20">
        <f t="shared" si="11"/>
        <v>74</v>
      </c>
      <c r="T20">
        <f t="shared" si="11"/>
        <v>66</v>
      </c>
      <c r="U20">
        <f t="shared" si="12"/>
        <v>74</v>
      </c>
      <c r="V20">
        <f t="shared" si="12"/>
        <v>69</v>
      </c>
      <c r="W20">
        <f t="shared" si="12"/>
        <v>69</v>
      </c>
      <c r="X20">
        <f t="shared" si="12"/>
        <v>66</v>
      </c>
      <c r="Y20">
        <f t="shared" si="12"/>
        <v>66</v>
      </c>
      <c r="Z20">
        <f t="shared" si="12"/>
        <v>73</v>
      </c>
      <c r="AA20">
        <f t="shared" si="12"/>
        <v>74</v>
      </c>
      <c r="AB20">
        <f t="shared" si="12"/>
        <v>74</v>
      </c>
      <c r="AC20">
        <f t="shared" si="12"/>
        <v>75</v>
      </c>
      <c r="AD20">
        <f t="shared" si="12"/>
        <v>71</v>
      </c>
      <c r="AE20">
        <f t="shared" si="13"/>
        <v>67</v>
      </c>
      <c r="AF20">
        <f t="shared" si="13"/>
        <v>64</v>
      </c>
      <c r="AG20">
        <f t="shared" si="13"/>
        <v>70</v>
      </c>
      <c r="AH20">
        <f t="shared" si="13"/>
        <v>66</v>
      </c>
      <c r="AI20">
        <f t="shared" si="13"/>
        <v>71</v>
      </c>
      <c r="AJ20">
        <f t="shared" si="13"/>
        <v>72</v>
      </c>
      <c r="AK20">
        <f t="shared" si="13"/>
        <v>75</v>
      </c>
      <c r="AL20">
        <f t="shared" si="13"/>
        <v>72</v>
      </c>
      <c r="AM20">
        <f t="shared" si="13"/>
        <v>73</v>
      </c>
      <c r="AN20">
        <f t="shared" si="13"/>
        <v>64</v>
      </c>
      <c r="AO20">
        <f t="shared" si="14"/>
        <v>72</v>
      </c>
      <c r="AP20">
        <f t="shared" si="14"/>
        <v>74</v>
      </c>
      <c r="AQ20">
        <f t="shared" si="14"/>
        <v>71</v>
      </c>
      <c r="AR20">
        <f t="shared" si="14"/>
        <v>68</v>
      </c>
      <c r="AS20">
        <f t="shared" si="14"/>
        <v>72</v>
      </c>
      <c r="AT20">
        <f t="shared" si="14"/>
        <v>64</v>
      </c>
      <c r="AU20">
        <f t="shared" si="14"/>
        <v>71</v>
      </c>
      <c r="AV20">
        <f t="shared" si="14"/>
        <v>73</v>
      </c>
      <c r="AW20">
        <f t="shared" si="14"/>
        <v>63</v>
      </c>
      <c r="AX20">
        <f t="shared" si="14"/>
        <v>75</v>
      </c>
      <c r="AY20">
        <f t="shared" si="15"/>
        <v>75</v>
      </c>
      <c r="AZ20">
        <f t="shared" si="15"/>
        <v>73</v>
      </c>
      <c r="BA20">
        <f t="shared" si="15"/>
        <v>72</v>
      </c>
      <c r="BB20">
        <f t="shared" si="15"/>
        <v>61</v>
      </c>
      <c r="BC20">
        <f t="shared" si="15"/>
        <v>72</v>
      </c>
      <c r="BD20">
        <f t="shared" si="15"/>
        <v>65</v>
      </c>
      <c r="BE20">
        <f t="shared" si="15"/>
        <v>75</v>
      </c>
      <c r="BF20">
        <f t="shared" si="15"/>
        <v>73</v>
      </c>
      <c r="BG20">
        <f t="shared" si="15"/>
        <v>66</v>
      </c>
      <c r="BH20">
        <f t="shared" si="15"/>
        <v>66</v>
      </c>
      <c r="BI20">
        <f t="shared" si="16"/>
        <v>75</v>
      </c>
      <c r="BJ20">
        <f t="shared" si="16"/>
        <v>73</v>
      </c>
      <c r="BK20">
        <f t="shared" si="16"/>
        <v>65</v>
      </c>
      <c r="BL20">
        <f t="shared" si="16"/>
        <v>63</v>
      </c>
      <c r="BM20">
        <f t="shared" si="16"/>
        <v>70</v>
      </c>
      <c r="BN20">
        <f t="shared" si="16"/>
        <v>75</v>
      </c>
      <c r="BO20">
        <f t="shared" si="16"/>
        <v>69</v>
      </c>
      <c r="BP20">
        <f t="shared" si="16"/>
        <v>73</v>
      </c>
      <c r="BQ20">
        <f t="shared" si="16"/>
        <v>72</v>
      </c>
      <c r="BR20">
        <f t="shared" si="16"/>
        <v>71</v>
      </c>
      <c r="BS20">
        <f t="shared" si="17"/>
        <v>71</v>
      </c>
      <c r="BT20">
        <f t="shared" si="17"/>
        <v>74</v>
      </c>
      <c r="BU20">
        <f t="shared" si="17"/>
        <v>74</v>
      </c>
      <c r="BV20">
        <f t="shared" si="17"/>
        <v>75</v>
      </c>
      <c r="BW20">
        <f t="shared" si="17"/>
        <v>75</v>
      </c>
      <c r="BX20">
        <f t="shared" si="17"/>
        <v>71</v>
      </c>
      <c r="BY20">
        <f t="shared" si="17"/>
        <v>69</v>
      </c>
      <c r="BZ20">
        <f t="shared" si="17"/>
        <v>73</v>
      </c>
      <c r="CA20">
        <f t="shared" si="17"/>
        <v>68</v>
      </c>
      <c r="CB20">
        <f t="shared" si="17"/>
        <v>66</v>
      </c>
      <c r="CC20">
        <f t="shared" si="18"/>
        <v>69</v>
      </c>
      <c r="CD20">
        <f t="shared" si="18"/>
        <v>73</v>
      </c>
      <c r="CE20">
        <f t="shared" si="18"/>
        <v>74</v>
      </c>
      <c r="CF20">
        <f t="shared" si="18"/>
        <v>71</v>
      </c>
      <c r="CG20">
        <f t="shared" si="18"/>
        <v>70</v>
      </c>
      <c r="CH20">
        <f t="shared" si="18"/>
        <v>69</v>
      </c>
      <c r="CI20">
        <f t="shared" si="18"/>
        <v>73</v>
      </c>
      <c r="CJ20">
        <f t="shared" si="18"/>
        <v>65</v>
      </c>
      <c r="CK20">
        <f t="shared" si="18"/>
        <v>69</v>
      </c>
      <c r="CL20">
        <f t="shared" si="18"/>
        <v>71</v>
      </c>
      <c r="CM20">
        <f t="shared" si="19"/>
        <v>73</v>
      </c>
      <c r="CN20">
        <f t="shared" si="19"/>
        <v>66</v>
      </c>
      <c r="CO20">
        <f t="shared" si="19"/>
        <v>72</v>
      </c>
      <c r="CP20">
        <f t="shared" si="19"/>
        <v>69</v>
      </c>
      <c r="CQ20">
        <f t="shared" si="19"/>
        <v>71</v>
      </c>
      <c r="CR20">
        <f t="shared" si="19"/>
        <v>70</v>
      </c>
      <c r="CS20">
        <f t="shared" si="19"/>
        <v>69</v>
      </c>
      <c r="CT20">
        <f t="shared" si="19"/>
        <v>69</v>
      </c>
      <c r="CU20">
        <f t="shared" si="19"/>
        <v>74</v>
      </c>
      <c r="CV20">
        <f t="shared" si="19"/>
        <v>73</v>
      </c>
    </row>
    <row r="21" spans="1:100" x14ac:dyDescent="0.2">
      <c r="A21">
        <f t="shared" ref="A21:J30" si="20">sampx(pop, popsize,confLevel,NewSample)</f>
        <v>68</v>
      </c>
      <c r="B21">
        <f t="shared" si="20"/>
        <v>70</v>
      </c>
      <c r="C21">
        <f t="shared" si="20"/>
        <v>64</v>
      </c>
      <c r="D21">
        <f t="shared" si="20"/>
        <v>74</v>
      </c>
      <c r="E21">
        <f t="shared" si="20"/>
        <v>69</v>
      </c>
      <c r="F21">
        <f t="shared" si="20"/>
        <v>75</v>
      </c>
      <c r="G21">
        <f t="shared" si="20"/>
        <v>66</v>
      </c>
      <c r="H21">
        <f t="shared" si="20"/>
        <v>72</v>
      </c>
      <c r="I21">
        <f t="shared" si="20"/>
        <v>75</v>
      </c>
      <c r="J21">
        <f t="shared" si="20"/>
        <v>71</v>
      </c>
      <c r="K21">
        <f t="shared" ref="K21:T30" si="21">sampx(pop, popsize,confLevel,NewSample)</f>
        <v>71</v>
      </c>
      <c r="L21">
        <f t="shared" si="21"/>
        <v>72</v>
      </c>
      <c r="M21">
        <f t="shared" si="21"/>
        <v>75</v>
      </c>
      <c r="N21">
        <f t="shared" si="21"/>
        <v>75</v>
      </c>
      <c r="O21">
        <f t="shared" si="21"/>
        <v>62</v>
      </c>
      <c r="P21">
        <f t="shared" si="21"/>
        <v>68</v>
      </c>
      <c r="Q21">
        <f t="shared" si="21"/>
        <v>70</v>
      </c>
      <c r="R21">
        <f t="shared" si="21"/>
        <v>72</v>
      </c>
      <c r="S21">
        <f t="shared" si="21"/>
        <v>65</v>
      </c>
      <c r="T21">
        <f t="shared" si="21"/>
        <v>75</v>
      </c>
      <c r="U21">
        <f t="shared" ref="U21:AD30" si="22">sampx(pop, popsize,confLevel,NewSample)</f>
        <v>72</v>
      </c>
      <c r="V21">
        <f t="shared" si="22"/>
        <v>74</v>
      </c>
      <c r="W21">
        <f t="shared" si="22"/>
        <v>75</v>
      </c>
      <c r="X21">
        <f t="shared" si="22"/>
        <v>69</v>
      </c>
      <c r="Y21">
        <f t="shared" si="22"/>
        <v>74</v>
      </c>
      <c r="Z21">
        <f t="shared" si="22"/>
        <v>66</v>
      </c>
      <c r="AA21">
        <f t="shared" si="22"/>
        <v>75</v>
      </c>
      <c r="AB21">
        <f t="shared" si="22"/>
        <v>75</v>
      </c>
      <c r="AC21">
        <f t="shared" si="22"/>
        <v>64</v>
      </c>
      <c r="AD21">
        <f t="shared" si="22"/>
        <v>73</v>
      </c>
      <c r="AE21">
        <f t="shared" ref="AE21:AN30" si="23">sampx(pop, popsize,confLevel,NewSample)</f>
        <v>71</v>
      </c>
      <c r="AF21">
        <f t="shared" si="23"/>
        <v>74</v>
      </c>
      <c r="AG21">
        <f t="shared" si="23"/>
        <v>74</v>
      </c>
      <c r="AH21">
        <f t="shared" si="23"/>
        <v>70</v>
      </c>
      <c r="AI21">
        <f t="shared" si="23"/>
        <v>72</v>
      </c>
      <c r="AJ21">
        <f t="shared" si="23"/>
        <v>73</v>
      </c>
      <c r="AK21">
        <f t="shared" si="23"/>
        <v>72</v>
      </c>
      <c r="AL21">
        <f t="shared" si="23"/>
        <v>73</v>
      </c>
      <c r="AM21">
        <f t="shared" si="23"/>
        <v>67</v>
      </c>
      <c r="AN21">
        <f t="shared" si="23"/>
        <v>72</v>
      </c>
      <c r="AO21">
        <f t="shared" ref="AO21:AX30" si="24">sampx(pop, popsize,confLevel,NewSample)</f>
        <v>74</v>
      </c>
      <c r="AP21">
        <f t="shared" si="24"/>
        <v>74</v>
      </c>
      <c r="AQ21">
        <f t="shared" si="24"/>
        <v>64</v>
      </c>
      <c r="AR21">
        <f t="shared" si="24"/>
        <v>73</v>
      </c>
      <c r="AS21">
        <f t="shared" si="24"/>
        <v>75</v>
      </c>
      <c r="AT21">
        <f t="shared" si="24"/>
        <v>73</v>
      </c>
      <c r="AU21">
        <f t="shared" si="24"/>
        <v>75</v>
      </c>
      <c r="AV21">
        <f t="shared" si="24"/>
        <v>65</v>
      </c>
      <c r="AW21">
        <f t="shared" si="24"/>
        <v>69</v>
      </c>
      <c r="AX21">
        <f t="shared" si="24"/>
        <v>74</v>
      </c>
      <c r="AY21">
        <f t="shared" ref="AY21:BH30" si="25">sampx(pop, popsize,confLevel,NewSample)</f>
        <v>64</v>
      </c>
      <c r="AZ21">
        <f t="shared" si="25"/>
        <v>66</v>
      </c>
      <c r="BA21">
        <f t="shared" si="25"/>
        <v>69</v>
      </c>
      <c r="BB21">
        <f t="shared" si="25"/>
        <v>73</v>
      </c>
      <c r="BC21">
        <f t="shared" si="25"/>
        <v>64</v>
      </c>
      <c r="BD21">
        <f t="shared" si="25"/>
        <v>75</v>
      </c>
      <c r="BE21">
        <f t="shared" si="25"/>
        <v>73</v>
      </c>
      <c r="BF21">
        <f t="shared" si="25"/>
        <v>69</v>
      </c>
      <c r="BG21">
        <f t="shared" si="25"/>
        <v>72</v>
      </c>
      <c r="BH21">
        <f t="shared" si="25"/>
        <v>74</v>
      </c>
      <c r="BI21">
        <f t="shared" ref="BI21:BR30" si="26">sampx(pop, popsize,confLevel,NewSample)</f>
        <v>73</v>
      </c>
      <c r="BJ21">
        <f t="shared" si="26"/>
        <v>75</v>
      </c>
      <c r="BK21">
        <f t="shared" si="26"/>
        <v>72</v>
      </c>
      <c r="BL21">
        <f t="shared" si="26"/>
        <v>70</v>
      </c>
      <c r="BM21">
        <f t="shared" si="26"/>
        <v>62</v>
      </c>
      <c r="BN21">
        <f t="shared" si="26"/>
        <v>73</v>
      </c>
      <c r="BO21">
        <f t="shared" si="26"/>
        <v>72</v>
      </c>
      <c r="BP21">
        <f t="shared" si="26"/>
        <v>68</v>
      </c>
      <c r="BQ21">
        <f t="shared" si="26"/>
        <v>74</v>
      </c>
      <c r="BR21">
        <f t="shared" si="26"/>
        <v>63</v>
      </c>
      <c r="BS21">
        <f t="shared" ref="BS21:CB30" si="27">sampx(pop, popsize,confLevel,NewSample)</f>
        <v>75</v>
      </c>
      <c r="BT21">
        <f t="shared" si="27"/>
        <v>72</v>
      </c>
      <c r="BU21">
        <f t="shared" si="27"/>
        <v>73</v>
      </c>
      <c r="BV21">
        <f t="shared" si="27"/>
        <v>73</v>
      </c>
      <c r="BW21">
        <f t="shared" si="27"/>
        <v>72</v>
      </c>
      <c r="BX21">
        <f t="shared" si="27"/>
        <v>72</v>
      </c>
      <c r="BY21">
        <f t="shared" si="27"/>
        <v>71</v>
      </c>
      <c r="BZ21">
        <f t="shared" si="27"/>
        <v>72</v>
      </c>
      <c r="CA21">
        <f t="shared" si="27"/>
        <v>75</v>
      </c>
      <c r="CB21">
        <f t="shared" si="27"/>
        <v>71</v>
      </c>
      <c r="CC21">
        <f t="shared" ref="CC21:CL30" si="28">sampx(pop, popsize,confLevel,NewSample)</f>
        <v>74</v>
      </c>
      <c r="CD21">
        <f t="shared" si="28"/>
        <v>71</v>
      </c>
      <c r="CE21">
        <f t="shared" si="28"/>
        <v>75</v>
      </c>
      <c r="CF21">
        <f t="shared" si="28"/>
        <v>75</v>
      </c>
      <c r="CG21">
        <f t="shared" si="28"/>
        <v>71</v>
      </c>
      <c r="CH21">
        <f t="shared" si="28"/>
        <v>71</v>
      </c>
      <c r="CI21">
        <f t="shared" si="28"/>
        <v>72</v>
      </c>
      <c r="CJ21">
        <f t="shared" si="28"/>
        <v>69</v>
      </c>
      <c r="CK21">
        <f t="shared" si="28"/>
        <v>74</v>
      </c>
      <c r="CL21">
        <f t="shared" si="28"/>
        <v>71</v>
      </c>
      <c r="CM21">
        <f t="shared" ref="CM21:CV30" si="29">sampx(pop, popsize,confLevel,NewSample)</f>
        <v>66</v>
      </c>
      <c r="CN21">
        <f t="shared" si="29"/>
        <v>68</v>
      </c>
      <c r="CO21">
        <f t="shared" si="29"/>
        <v>72</v>
      </c>
      <c r="CP21">
        <f t="shared" si="29"/>
        <v>72</v>
      </c>
      <c r="CQ21">
        <f t="shared" si="29"/>
        <v>73</v>
      </c>
      <c r="CR21">
        <f t="shared" si="29"/>
        <v>75</v>
      </c>
      <c r="CS21">
        <f t="shared" si="29"/>
        <v>73</v>
      </c>
      <c r="CT21">
        <f t="shared" si="29"/>
        <v>71</v>
      </c>
      <c r="CU21">
        <f t="shared" si="29"/>
        <v>75</v>
      </c>
      <c r="CV21">
        <f t="shared" si="29"/>
        <v>67</v>
      </c>
    </row>
    <row r="22" spans="1:100" x14ac:dyDescent="0.2">
      <c r="A22">
        <f t="shared" si="20"/>
        <v>73</v>
      </c>
      <c r="B22">
        <f t="shared" si="20"/>
        <v>73</v>
      </c>
      <c r="C22">
        <f t="shared" si="20"/>
        <v>74</v>
      </c>
      <c r="D22">
        <f t="shared" si="20"/>
        <v>75</v>
      </c>
      <c r="E22">
        <f t="shared" si="20"/>
        <v>68</v>
      </c>
      <c r="F22">
        <f t="shared" si="20"/>
        <v>73</v>
      </c>
      <c r="G22">
        <f t="shared" si="20"/>
        <v>74</v>
      </c>
      <c r="H22">
        <f t="shared" si="20"/>
        <v>73</v>
      </c>
      <c r="I22">
        <f t="shared" si="20"/>
        <v>68</v>
      </c>
      <c r="J22">
        <f t="shared" si="20"/>
        <v>71</v>
      </c>
      <c r="K22">
        <f t="shared" si="21"/>
        <v>69</v>
      </c>
      <c r="L22">
        <f t="shared" si="21"/>
        <v>72</v>
      </c>
      <c r="M22">
        <f t="shared" si="21"/>
        <v>73</v>
      </c>
      <c r="N22">
        <f t="shared" si="21"/>
        <v>74</v>
      </c>
      <c r="O22">
        <f t="shared" si="21"/>
        <v>75</v>
      </c>
      <c r="P22">
        <f t="shared" si="21"/>
        <v>62</v>
      </c>
      <c r="Q22">
        <f t="shared" si="21"/>
        <v>75</v>
      </c>
      <c r="R22">
        <f t="shared" si="21"/>
        <v>66</v>
      </c>
      <c r="S22">
        <f t="shared" si="21"/>
        <v>74</v>
      </c>
      <c r="T22">
        <f t="shared" si="21"/>
        <v>74</v>
      </c>
      <c r="U22">
        <f t="shared" si="22"/>
        <v>72</v>
      </c>
      <c r="V22">
        <f t="shared" si="22"/>
        <v>70</v>
      </c>
      <c r="W22">
        <f t="shared" si="22"/>
        <v>70</v>
      </c>
      <c r="X22">
        <f t="shared" si="22"/>
        <v>73</v>
      </c>
      <c r="Y22">
        <f t="shared" si="22"/>
        <v>72</v>
      </c>
      <c r="Z22">
        <f t="shared" si="22"/>
        <v>74</v>
      </c>
      <c r="AA22">
        <f t="shared" si="22"/>
        <v>73</v>
      </c>
      <c r="AB22">
        <f t="shared" si="22"/>
        <v>73</v>
      </c>
      <c r="AC22">
        <f t="shared" si="22"/>
        <v>66</v>
      </c>
      <c r="AD22">
        <f t="shared" si="22"/>
        <v>74</v>
      </c>
      <c r="AE22">
        <f t="shared" si="23"/>
        <v>75</v>
      </c>
      <c r="AF22">
        <f t="shared" si="23"/>
        <v>71</v>
      </c>
      <c r="AG22">
        <f t="shared" si="23"/>
        <v>73</v>
      </c>
      <c r="AH22">
        <f t="shared" si="23"/>
        <v>74</v>
      </c>
      <c r="AI22">
        <f t="shared" si="23"/>
        <v>67</v>
      </c>
      <c r="AJ22">
        <f t="shared" si="23"/>
        <v>71</v>
      </c>
      <c r="AK22">
        <f t="shared" si="23"/>
        <v>74</v>
      </c>
      <c r="AL22">
        <f t="shared" si="23"/>
        <v>67</v>
      </c>
      <c r="AM22">
        <f t="shared" si="23"/>
        <v>68</v>
      </c>
      <c r="AN22">
        <f t="shared" si="23"/>
        <v>72</v>
      </c>
      <c r="AO22">
        <f t="shared" si="24"/>
        <v>72</v>
      </c>
      <c r="AP22">
        <f t="shared" si="24"/>
        <v>71</v>
      </c>
      <c r="AQ22">
        <f t="shared" si="24"/>
        <v>68</v>
      </c>
      <c r="AR22">
        <f t="shared" si="24"/>
        <v>74</v>
      </c>
      <c r="AS22">
        <f t="shared" si="24"/>
        <v>72</v>
      </c>
      <c r="AT22">
        <f t="shared" si="24"/>
        <v>71</v>
      </c>
      <c r="AU22">
        <f t="shared" si="24"/>
        <v>72</v>
      </c>
      <c r="AV22">
        <f t="shared" si="24"/>
        <v>74</v>
      </c>
      <c r="AW22">
        <f t="shared" si="24"/>
        <v>73</v>
      </c>
      <c r="AX22">
        <f t="shared" si="24"/>
        <v>72</v>
      </c>
      <c r="AY22">
        <f t="shared" si="25"/>
        <v>74</v>
      </c>
      <c r="AZ22">
        <f t="shared" si="25"/>
        <v>75</v>
      </c>
      <c r="BA22">
        <f t="shared" si="25"/>
        <v>70</v>
      </c>
      <c r="BB22">
        <f t="shared" si="25"/>
        <v>74</v>
      </c>
      <c r="BC22">
        <f t="shared" si="25"/>
        <v>72</v>
      </c>
      <c r="BD22">
        <f t="shared" si="25"/>
        <v>69</v>
      </c>
      <c r="BE22">
        <f t="shared" si="25"/>
        <v>70</v>
      </c>
      <c r="BF22">
        <f t="shared" si="25"/>
        <v>71</v>
      </c>
      <c r="BG22">
        <f t="shared" si="25"/>
        <v>75</v>
      </c>
      <c r="BH22">
        <f t="shared" si="25"/>
        <v>74</v>
      </c>
      <c r="BI22">
        <f t="shared" si="26"/>
        <v>72</v>
      </c>
      <c r="BJ22">
        <f t="shared" si="26"/>
        <v>63</v>
      </c>
      <c r="BK22">
        <f t="shared" si="26"/>
        <v>64</v>
      </c>
      <c r="BL22">
        <f t="shared" si="26"/>
        <v>75</v>
      </c>
      <c r="BM22">
        <f t="shared" si="26"/>
        <v>73</v>
      </c>
      <c r="BN22">
        <f t="shared" si="26"/>
        <v>72</v>
      </c>
      <c r="BO22">
        <f t="shared" si="26"/>
        <v>74</v>
      </c>
      <c r="BP22">
        <f t="shared" si="26"/>
        <v>74</v>
      </c>
      <c r="BQ22">
        <f t="shared" si="26"/>
        <v>73</v>
      </c>
      <c r="BR22">
        <f t="shared" si="26"/>
        <v>73</v>
      </c>
      <c r="BS22">
        <f t="shared" si="27"/>
        <v>75</v>
      </c>
      <c r="BT22">
        <f t="shared" si="27"/>
        <v>61</v>
      </c>
      <c r="BU22">
        <f t="shared" si="27"/>
        <v>75</v>
      </c>
      <c r="BV22">
        <f t="shared" si="27"/>
        <v>64</v>
      </c>
      <c r="BW22">
        <f t="shared" si="27"/>
        <v>71</v>
      </c>
      <c r="BX22">
        <f t="shared" si="27"/>
        <v>75</v>
      </c>
      <c r="BY22">
        <f t="shared" si="27"/>
        <v>75</v>
      </c>
      <c r="BZ22">
        <f t="shared" si="27"/>
        <v>66</v>
      </c>
      <c r="CA22">
        <f t="shared" si="27"/>
        <v>75</v>
      </c>
      <c r="CB22">
        <f t="shared" si="27"/>
        <v>72</v>
      </c>
      <c r="CC22">
        <f t="shared" si="28"/>
        <v>71</v>
      </c>
      <c r="CD22">
        <f t="shared" si="28"/>
        <v>69</v>
      </c>
      <c r="CE22">
        <f t="shared" si="28"/>
        <v>75</v>
      </c>
      <c r="CF22">
        <f t="shared" si="28"/>
        <v>67</v>
      </c>
      <c r="CG22">
        <f t="shared" si="28"/>
        <v>71</v>
      </c>
      <c r="CH22">
        <f t="shared" si="28"/>
        <v>67</v>
      </c>
      <c r="CI22">
        <f t="shared" si="28"/>
        <v>73</v>
      </c>
      <c r="CJ22">
        <f t="shared" si="28"/>
        <v>72</v>
      </c>
      <c r="CK22">
        <f t="shared" si="28"/>
        <v>71</v>
      </c>
      <c r="CL22">
        <f t="shared" si="28"/>
        <v>67</v>
      </c>
      <c r="CM22">
        <f t="shared" si="29"/>
        <v>74</v>
      </c>
      <c r="CN22">
        <f t="shared" si="29"/>
        <v>74</v>
      </c>
      <c r="CO22">
        <f t="shared" si="29"/>
        <v>72</v>
      </c>
      <c r="CP22">
        <f t="shared" si="29"/>
        <v>73</v>
      </c>
      <c r="CQ22">
        <f t="shared" si="29"/>
        <v>71</v>
      </c>
      <c r="CR22">
        <f t="shared" si="29"/>
        <v>64</v>
      </c>
      <c r="CS22">
        <f t="shared" si="29"/>
        <v>64</v>
      </c>
      <c r="CT22">
        <f t="shared" si="29"/>
        <v>71</v>
      </c>
      <c r="CU22">
        <f t="shared" si="29"/>
        <v>71</v>
      </c>
      <c r="CV22">
        <f t="shared" si="29"/>
        <v>71</v>
      </c>
    </row>
    <row r="23" spans="1:100" x14ac:dyDescent="0.2">
      <c r="A23">
        <f t="shared" si="20"/>
        <v>72</v>
      </c>
      <c r="B23">
        <f t="shared" si="20"/>
        <v>73</v>
      </c>
      <c r="C23">
        <f t="shared" si="20"/>
        <v>73</v>
      </c>
      <c r="D23">
        <f t="shared" si="20"/>
        <v>70</v>
      </c>
      <c r="E23">
        <f t="shared" si="20"/>
        <v>64</v>
      </c>
      <c r="F23">
        <f t="shared" si="20"/>
        <v>70</v>
      </c>
      <c r="G23">
        <f t="shared" si="20"/>
        <v>73</v>
      </c>
      <c r="H23">
        <f t="shared" si="20"/>
        <v>71</v>
      </c>
      <c r="I23">
        <f t="shared" si="20"/>
        <v>75</v>
      </c>
      <c r="J23">
        <f t="shared" si="20"/>
        <v>72</v>
      </c>
      <c r="K23">
        <f t="shared" si="21"/>
        <v>73</v>
      </c>
      <c r="L23">
        <f t="shared" si="21"/>
        <v>72</v>
      </c>
      <c r="M23">
        <f t="shared" si="21"/>
        <v>75</v>
      </c>
      <c r="N23">
        <f t="shared" si="21"/>
        <v>74</v>
      </c>
      <c r="O23">
        <f t="shared" si="21"/>
        <v>66</v>
      </c>
      <c r="P23">
        <f t="shared" si="21"/>
        <v>68</v>
      </c>
      <c r="Q23">
        <f t="shared" si="21"/>
        <v>65</v>
      </c>
      <c r="R23">
        <f t="shared" si="21"/>
        <v>66</v>
      </c>
      <c r="S23">
        <f t="shared" si="21"/>
        <v>72</v>
      </c>
      <c r="T23">
        <f t="shared" si="21"/>
        <v>63</v>
      </c>
      <c r="U23">
        <f t="shared" si="22"/>
        <v>71</v>
      </c>
      <c r="V23">
        <f t="shared" si="22"/>
        <v>75</v>
      </c>
      <c r="W23">
        <f t="shared" si="22"/>
        <v>65</v>
      </c>
      <c r="X23">
        <f t="shared" si="22"/>
        <v>75</v>
      </c>
      <c r="Y23">
        <f t="shared" si="22"/>
        <v>71</v>
      </c>
      <c r="Z23">
        <f t="shared" si="22"/>
        <v>72</v>
      </c>
      <c r="AA23">
        <f t="shared" si="22"/>
        <v>75</v>
      </c>
      <c r="AB23">
        <f t="shared" si="22"/>
        <v>72</v>
      </c>
      <c r="AC23">
        <f t="shared" si="22"/>
        <v>72</v>
      </c>
      <c r="AD23">
        <f t="shared" si="22"/>
        <v>72</v>
      </c>
      <c r="AE23">
        <f t="shared" si="23"/>
        <v>75</v>
      </c>
      <c r="AF23">
        <f t="shared" si="23"/>
        <v>73</v>
      </c>
      <c r="AG23">
        <f t="shared" si="23"/>
        <v>72</v>
      </c>
      <c r="AH23">
        <f t="shared" si="23"/>
        <v>66</v>
      </c>
      <c r="AI23">
        <f t="shared" si="23"/>
        <v>65</v>
      </c>
      <c r="AJ23">
        <f t="shared" si="23"/>
        <v>72</v>
      </c>
      <c r="AK23">
        <f t="shared" si="23"/>
        <v>75</v>
      </c>
      <c r="AL23">
        <f t="shared" si="23"/>
        <v>63</v>
      </c>
      <c r="AM23">
        <f t="shared" si="23"/>
        <v>75</v>
      </c>
      <c r="AN23">
        <f t="shared" si="23"/>
        <v>75</v>
      </c>
      <c r="AO23">
        <f t="shared" si="24"/>
        <v>75</v>
      </c>
      <c r="AP23">
        <f t="shared" si="24"/>
        <v>75</v>
      </c>
      <c r="AQ23">
        <f t="shared" si="24"/>
        <v>75</v>
      </c>
      <c r="AR23">
        <f t="shared" si="24"/>
        <v>66</v>
      </c>
      <c r="AS23">
        <f t="shared" si="24"/>
        <v>75</v>
      </c>
      <c r="AT23">
        <f t="shared" si="24"/>
        <v>67</v>
      </c>
      <c r="AU23">
        <f t="shared" si="24"/>
        <v>71</v>
      </c>
      <c r="AV23">
        <f t="shared" si="24"/>
        <v>72</v>
      </c>
      <c r="AW23">
        <f t="shared" si="24"/>
        <v>74</v>
      </c>
      <c r="AX23">
        <f t="shared" si="24"/>
        <v>72</v>
      </c>
      <c r="AY23">
        <f t="shared" si="25"/>
        <v>67</v>
      </c>
      <c r="AZ23">
        <f t="shared" si="25"/>
        <v>66</v>
      </c>
      <c r="BA23">
        <f t="shared" si="25"/>
        <v>69</v>
      </c>
      <c r="BB23">
        <f t="shared" si="25"/>
        <v>72</v>
      </c>
      <c r="BC23">
        <f t="shared" si="25"/>
        <v>75</v>
      </c>
      <c r="BD23">
        <f t="shared" si="25"/>
        <v>64</v>
      </c>
      <c r="BE23">
        <f t="shared" si="25"/>
        <v>66</v>
      </c>
      <c r="BF23">
        <f t="shared" si="25"/>
        <v>69</v>
      </c>
      <c r="BG23">
        <f t="shared" si="25"/>
        <v>75</v>
      </c>
      <c r="BH23">
        <f t="shared" si="25"/>
        <v>71</v>
      </c>
      <c r="BI23">
        <f t="shared" si="26"/>
        <v>69</v>
      </c>
      <c r="BJ23">
        <f t="shared" si="26"/>
        <v>72</v>
      </c>
      <c r="BK23">
        <f t="shared" si="26"/>
        <v>75</v>
      </c>
      <c r="BL23">
        <f t="shared" si="26"/>
        <v>74</v>
      </c>
      <c r="BM23">
        <f t="shared" si="26"/>
        <v>75</v>
      </c>
      <c r="BN23">
        <f t="shared" si="26"/>
        <v>75</v>
      </c>
      <c r="BO23">
        <f t="shared" si="26"/>
        <v>71</v>
      </c>
      <c r="BP23">
        <f t="shared" si="26"/>
        <v>74</v>
      </c>
      <c r="BQ23">
        <f t="shared" si="26"/>
        <v>68</v>
      </c>
      <c r="BR23">
        <f t="shared" si="26"/>
        <v>73</v>
      </c>
      <c r="BS23">
        <f t="shared" si="27"/>
        <v>73</v>
      </c>
      <c r="BT23">
        <f t="shared" si="27"/>
        <v>71</v>
      </c>
      <c r="BU23">
        <f t="shared" si="27"/>
        <v>75</v>
      </c>
      <c r="BV23">
        <f t="shared" si="27"/>
        <v>70</v>
      </c>
      <c r="BW23">
        <f t="shared" si="27"/>
        <v>74</v>
      </c>
      <c r="BX23">
        <f t="shared" si="27"/>
        <v>75</v>
      </c>
      <c r="BY23">
        <f t="shared" si="27"/>
        <v>72</v>
      </c>
      <c r="BZ23">
        <f t="shared" si="27"/>
        <v>69</v>
      </c>
      <c r="CA23">
        <f t="shared" si="27"/>
        <v>71</v>
      </c>
      <c r="CB23">
        <f t="shared" si="27"/>
        <v>68</v>
      </c>
      <c r="CC23">
        <f t="shared" si="28"/>
        <v>70</v>
      </c>
      <c r="CD23">
        <f t="shared" si="28"/>
        <v>69</v>
      </c>
      <c r="CE23">
        <f t="shared" si="28"/>
        <v>73</v>
      </c>
      <c r="CF23">
        <f t="shared" si="28"/>
        <v>74</v>
      </c>
      <c r="CG23">
        <f t="shared" si="28"/>
        <v>73</v>
      </c>
      <c r="CH23">
        <f t="shared" si="28"/>
        <v>75</v>
      </c>
      <c r="CI23">
        <f t="shared" si="28"/>
        <v>71</v>
      </c>
      <c r="CJ23">
        <f t="shared" si="28"/>
        <v>74</v>
      </c>
      <c r="CK23">
        <f t="shared" si="28"/>
        <v>75</v>
      </c>
      <c r="CL23">
        <f t="shared" si="28"/>
        <v>71</v>
      </c>
      <c r="CM23">
        <f t="shared" si="29"/>
        <v>69</v>
      </c>
      <c r="CN23">
        <f t="shared" si="29"/>
        <v>72</v>
      </c>
      <c r="CO23">
        <f t="shared" si="29"/>
        <v>67</v>
      </c>
      <c r="CP23">
        <f t="shared" si="29"/>
        <v>70</v>
      </c>
      <c r="CQ23">
        <f t="shared" si="29"/>
        <v>73</v>
      </c>
      <c r="CR23">
        <f t="shared" si="29"/>
        <v>75</v>
      </c>
      <c r="CS23">
        <f t="shared" si="29"/>
        <v>74</v>
      </c>
      <c r="CT23">
        <f t="shared" si="29"/>
        <v>71</v>
      </c>
      <c r="CU23">
        <f t="shared" si="29"/>
        <v>75</v>
      </c>
      <c r="CV23">
        <f t="shared" si="29"/>
        <v>70</v>
      </c>
    </row>
    <row r="24" spans="1:100" x14ac:dyDescent="0.2">
      <c r="A24">
        <f t="shared" si="20"/>
        <v>75</v>
      </c>
      <c r="B24">
        <f t="shared" si="20"/>
        <v>67</v>
      </c>
      <c r="C24">
        <f t="shared" si="20"/>
        <v>75</v>
      </c>
      <c r="D24">
        <f t="shared" si="20"/>
        <v>74</v>
      </c>
      <c r="E24">
        <f t="shared" si="20"/>
        <v>74</v>
      </c>
      <c r="F24">
        <f t="shared" si="20"/>
        <v>64</v>
      </c>
      <c r="G24">
        <f t="shared" si="20"/>
        <v>70</v>
      </c>
      <c r="H24">
        <f t="shared" si="20"/>
        <v>73</v>
      </c>
      <c r="I24">
        <f t="shared" si="20"/>
        <v>73</v>
      </c>
      <c r="J24">
        <f t="shared" si="20"/>
        <v>70</v>
      </c>
      <c r="K24">
        <f t="shared" si="21"/>
        <v>68</v>
      </c>
      <c r="L24">
        <f t="shared" si="21"/>
        <v>72</v>
      </c>
      <c r="M24">
        <f t="shared" si="21"/>
        <v>72</v>
      </c>
      <c r="N24">
        <f t="shared" si="21"/>
        <v>72</v>
      </c>
      <c r="O24">
        <f t="shared" si="21"/>
        <v>73</v>
      </c>
      <c r="P24">
        <f t="shared" si="21"/>
        <v>71</v>
      </c>
      <c r="Q24">
        <f t="shared" si="21"/>
        <v>67</v>
      </c>
      <c r="R24">
        <f t="shared" si="21"/>
        <v>64</v>
      </c>
      <c r="S24">
        <f t="shared" si="21"/>
        <v>70</v>
      </c>
      <c r="T24">
        <f t="shared" si="21"/>
        <v>72</v>
      </c>
      <c r="U24">
        <f t="shared" si="22"/>
        <v>71</v>
      </c>
      <c r="V24">
        <f t="shared" si="22"/>
        <v>74</v>
      </c>
      <c r="W24">
        <f t="shared" si="22"/>
        <v>72</v>
      </c>
      <c r="X24">
        <f t="shared" si="22"/>
        <v>68</v>
      </c>
      <c r="Y24">
        <f t="shared" si="22"/>
        <v>73</v>
      </c>
      <c r="Z24">
        <f t="shared" si="22"/>
        <v>69</v>
      </c>
      <c r="AA24">
        <f t="shared" si="22"/>
        <v>73</v>
      </c>
      <c r="AB24">
        <f t="shared" si="22"/>
        <v>71</v>
      </c>
      <c r="AC24">
        <f t="shared" si="22"/>
        <v>71</v>
      </c>
      <c r="AD24">
        <f t="shared" si="22"/>
        <v>74</v>
      </c>
      <c r="AE24">
        <f t="shared" si="23"/>
        <v>69</v>
      </c>
      <c r="AF24">
        <f t="shared" si="23"/>
        <v>65</v>
      </c>
      <c r="AG24">
        <f t="shared" si="23"/>
        <v>75</v>
      </c>
      <c r="AH24">
        <f t="shared" si="23"/>
        <v>74</v>
      </c>
      <c r="AI24">
        <f t="shared" si="23"/>
        <v>75</v>
      </c>
      <c r="AJ24">
        <f t="shared" si="23"/>
        <v>69</v>
      </c>
      <c r="AK24">
        <f t="shared" si="23"/>
        <v>67</v>
      </c>
      <c r="AL24">
        <f t="shared" si="23"/>
        <v>72</v>
      </c>
      <c r="AM24">
        <f t="shared" si="23"/>
        <v>74</v>
      </c>
      <c r="AN24">
        <f t="shared" si="23"/>
        <v>64</v>
      </c>
      <c r="AO24">
        <f t="shared" si="24"/>
        <v>74</v>
      </c>
      <c r="AP24">
        <f t="shared" si="24"/>
        <v>74</v>
      </c>
      <c r="AQ24">
        <f t="shared" si="24"/>
        <v>69</v>
      </c>
      <c r="AR24">
        <f t="shared" si="24"/>
        <v>71</v>
      </c>
      <c r="AS24">
        <f t="shared" si="24"/>
        <v>63</v>
      </c>
      <c r="AT24">
        <f t="shared" si="24"/>
        <v>75</v>
      </c>
      <c r="AU24">
        <f t="shared" si="24"/>
        <v>75</v>
      </c>
      <c r="AV24">
        <f t="shared" si="24"/>
        <v>72</v>
      </c>
      <c r="AW24">
        <f t="shared" si="24"/>
        <v>74</v>
      </c>
      <c r="AX24">
        <f t="shared" si="24"/>
        <v>70</v>
      </c>
      <c r="AY24">
        <f t="shared" si="25"/>
        <v>67</v>
      </c>
      <c r="AZ24">
        <f t="shared" si="25"/>
        <v>68</v>
      </c>
      <c r="BA24">
        <f t="shared" si="25"/>
        <v>72</v>
      </c>
      <c r="BB24">
        <f t="shared" si="25"/>
        <v>70</v>
      </c>
      <c r="BC24">
        <f t="shared" si="25"/>
        <v>73</v>
      </c>
      <c r="BD24">
        <f t="shared" si="25"/>
        <v>73</v>
      </c>
      <c r="BE24">
        <f t="shared" si="25"/>
        <v>69</v>
      </c>
      <c r="BF24">
        <f t="shared" si="25"/>
        <v>72</v>
      </c>
      <c r="BG24">
        <f t="shared" si="25"/>
        <v>71</v>
      </c>
      <c r="BH24">
        <f t="shared" si="25"/>
        <v>75</v>
      </c>
      <c r="BI24">
        <f t="shared" si="26"/>
        <v>72</v>
      </c>
      <c r="BJ24">
        <f t="shared" si="26"/>
        <v>71</v>
      </c>
      <c r="BK24">
        <f t="shared" si="26"/>
        <v>75</v>
      </c>
      <c r="BL24">
        <f t="shared" si="26"/>
        <v>69</v>
      </c>
      <c r="BM24">
        <f t="shared" si="26"/>
        <v>73</v>
      </c>
      <c r="BN24">
        <f t="shared" si="26"/>
        <v>73</v>
      </c>
      <c r="BO24">
        <f t="shared" si="26"/>
        <v>75</v>
      </c>
      <c r="BP24">
        <f t="shared" si="26"/>
        <v>73</v>
      </c>
      <c r="BQ24">
        <f t="shared" si="26"/>
        <v>63</v>
      </c>
      <c r="BR24">
        <f t="shared" si="26"/>
        <v>74</v>
      </c>
      <c r="BS24">
        <f t="shared" si="27"/>
        <v>61</v>
      </c>
      <c r="BT24">
        <f t="shared" si="27"/>
        <v>67</v>
      </c>
      <c r="BU24">
        <f t="shared" si="27"/>
        <v>75</v>
      </c>
      <c r="BV24">
        <f t="shared" si="27"/>
        <v>74</v>
      </c>
      <c r="BW24">
        <f t="shared" si="27"/>
        <v>74</v>
      </c>
      <c r="BX24">
        <f t="shared" si="27"/>
        <v>73</v>
      </c>
      <c r="BY24">
        <f t="shared" si="27"/>
        <v>75</v>
      </c>
      <c r="BZ24">
        <f t="shared" si="27"/>
        <v>75</v>
      </c>
      <c r="CA24">
        <f t="shared" si="27"/>
        <v>74</v>
      </c>
      <c r="CB24">
        <f t="shared" si="27"/>
        <v>74</v>
      </c>
      <c r="CC24">
        <f t="shared" si="28"/>
        <v>73</v>
      </c>
      <c r="CD24">
        <f t="shared" si="28"/>
        <v>71</v>
      </c>
      <c r="CE24">
        <f t="shared" si="28"/>
        <v>66</v>
      </c>
      <c r="CF24">
        <f t="shared" si="28"/>
        <v>75</v>
      </c>
      <c r="CG24">
        <f t="shared" si="28"/>
        <v>70</v>
      </c>
      <c r="CH24">
        <f t="shared" si="28"/>
        <v>71</v>
      </c>
      <c r="CI24">
        <f t="shared" si="28"/>
        <v>75</v>
      </c>
      <c r="CJ24">
        <f t="shared" si="28"/>
        <v>75</v>
      </c>
      <c r="CK24">
        <f t="shared" si="28"/>
        <v>75</v>
      </c>
      <c r="CL24">
        <f t="shared" si="28"/>
        <v>72</v>
      </c>
      <c r="CM24">
        <f t="shared" si="29"/>
        <v>72</v>
      </c>
      <c r="CN24">
        <f t="shared" si="29"/>
        <v>73</v>
      </c>
      <c r="CO24">
        <f t="shared" si="29"/>
        <v>68</v>
      </c>
      <c r="CP24">
        <f t="shared" si="29"/>
        <v>73</v>
      </c>
      <c r="CQ24">
        <f t="shared" si="29"/>
        <v>75</v>
      </c>
      <c r="CR24">
        <f t="shared" si="29"/>
        <v>67</v>
      </c>
      <c r="CS24">
        <f t="shared" si="29"/>
        <v>72</v>
      </c>
      <c r="CT24">
        <f t="shared" si="29"/>
        <v>71</v>
      </c>
      <c r="CU24">
        <f t="shared" si="29"/>
        <v>66</v>
      </c>
      <c r="CV24">
        <f t="shared" si="29"/>
        <v>73</v>
      </c>
    </row>
    <row r="25" spans="1:100" x14ac:dyDescent="0.2">
      <c r="A25">
        <f t="shared" si="20"/>
        <v>71</v>
      </c>
      <c r="B25">
        <f t="shared" si="20"/>
        <v>73</v>
      </c>
      <c r="C25">
        <f t="shared" si="20"/>
        <v>73</v>
      </c>
      <c r="D25">
        <f t="shared" si="20"/>
        <v>75</v>
      </c>
      <c r="E25">
        <f t="shared" si="20"/>
        <v>74</v>
      </c>
      <c r="F25">
        <f t="shared" si="20"/>
        <v>75</v>
      </c>
      <c r="G25">
        <f t="shared" si="20"/>
        <v>73</v>
      </c>
      <c r="H25">
        <f t="shared" si="20"/>
        <v>69</v>
      </c>
      <c r="I25">
        <f t="shared" si="20"/>
        <v>71</v>
      </c>
      <c r="J25">
        <f t="shared" si="20"/>
        <v>67</v>
      </c>
      <c r="K25">
        <f t="shared" si="21"/>
        <v>65</v>
      </c>
      <c r="L25">
        <f t="shared" si="21"/>
        <v>75</v>
      </c>
      <c r="M25">
        <f t="shared" si="21"/>
        <v>65</v>
      </c>
      <c r="N25">
        <f t="shared" si="21"/>
        <v>72</v>
      </c>
      <c r="O25">
        <f t="shared" si="21"/>
        <v>73</v>
      </c>
      <c r="P25">
        <f t="shared" si="21"/>
        <v>72</v>
      </c>
      <c r="Q25">
        <f t="shared" si="21"/>
        <v>73</v>
      </c>
      <c r="R25">
        <f t="shared" si="21"/>
        <v>71</v>
      </c>
      <c r="S25">
        <f t="shared" si="21"/>
        <v>73</v>
      </c>
      <c r="T25">
        <f t="shared" si="21"/>
        <v>63</v>
      </c>
      <c r="U25">
        <f t="shared" si="22"/>
        <v>64</v>
      </c>
      <c r="V25">
        <f t="shared" si="22"/>
        <v>73</v>
      </c>
      <c r="W25">
        <f t="shared" si="22"/>
        <v>74</v>
      </c>
      <c r="X25">
        <f t="shared" si="22"/>
        <v>64</v>
      </c>
      <c r="Y25">
        <f t="shared" si="22"/>
        <v>67</v>
      </c>
      <c r="Z25">
        <f t="shared" si="22"/>
        <v>70</v>
      </c>
      <c r="AA25">
        <f t="shared" si="22"/>
        <v>72</v>
      </c>
      <c r="AB25">
        <f t="shared" si="22"/>
        <v>65</v>
      </c>
      <c r="AC25">
        <f t="shared" si="22"/>
        <v>72</v>
      </c>
      <c r="AD25">
        <f t="shared" si="22"/>
        <v>72</v>
      </c>
      <c r="AE25">
        <f t="shared" si="23"/>
        <v>75</v>
      </c>
      <c r="AF25">
        <f t="shared" si="23"/>
        <v>73</v>
      </c>
      <c r="AG25">
        <f t="shared" si="23"/>
        <v>73</v>
      </c>
      <c r="AH25">
        <f t="shared" si="23"/>
        <v>68</v>
      </c>
      <c r="AI25">
        <f t="shared" si="23"/>
        <v>70</v>
      </c>
      <c r="AJ25">
        <f t="shared" si="23"/>
        <v>71</v>
      </c>
      <c r="AK25">
        <f t="shared" si="23"/>
        <v>66</v>
      </c>
      <c r="AL25">
        <f t="shared" si="23"/>
        <v>75</v>
      </c>
      <c r="AM25">
        <f t="shared" si="23"/>
        <v>63</v>
      </c>
      <c r="AN25">
        <f t="shared" si="23"/>
        <v>75</v>
      </c>
      <c r="AO25">
        <f t="shared" si="24"/>
        <v>73</v>
      </c>
      <c r="AP25">
        <f t="shared" si="24"/>
        <v>71</v>
      </c>
      <c r="AQ25">
        <f t="shared" si="24"/>
        <v>75</v>
      </c>
      <c r="AR25">
        <f t="shared" si="24"/>
        <v>63</v>
      </c>
      <c r="AS25">
        <f t="shared" si="24"/>
        <v>74</v>
      </c>
      <c r="AT25">
        <f t="shared" si="24"/>
        <v>70</v>
      </c>
      <c r="AU25">
        <f t="shared" si="24"/>
        <v>70</v>
      </c>
      <c r="AV25">
        <f t="shared" si="24"/>
        <v>72</v>
      </c>
      <c r="AW25">
        <f t="shared" si="24"/>
        <v>74</v>
      </c>
      <c r="AX25">
        <f t="shared" si="24"/>
        <v>74</v>
      </c>
      <c r="AY25">
        <f t="shared" si="25"/>
        <v>71</v>
      </c>
      <c r="AZ25">
        <f t="shared" si="25"/>
        <v>75</v>
      </c>
      <c r="BA25">
        <f t="shared" si="25"/>
        <v>67</v>
      </c>
      <c r="BB25">
        <f t="shared" si="25"/>
        <v>74</v>
      </c>
      <c r="BC25">
        <f t="shared" si="25"/>
        <v>69</v>
      </c>
      <c r="BD25">
        <f t="shared" si="25"/>
        <v>71</v>
      </c>
      <c r="BE25">
        <f t="shared" si="25"/>
        <v>75</v>
      </c>
      <c r="BF25">
        <f t="shared" si="25"/>
        <v>65</v>
      </c>
      <c r="BG25">
        <f t="shared" si="25"/>
        <v>71</v>
      </c>
      <c r="BH25">
        <f t="shared" si="25"/>
        <v>74</v>
      </c>
      <c r="BI25">
        <f t="shared" si="26"/>
        <v>74</v>
      </c>
      <c r="BJ25">
        <f t="shared" si="26"/>
        <v>73</v>
      </c>
      <c r="BK25">
        <f t="shared" si="26"/>
        <v>71</v>
      </c>
      <c r="BL25">
        <f t="shared" si="26"/>
        <v>72</v>
      </c>
      <c r="BM25">
        <f t="shared" si="26"/>
        <v>65</v>
      </c>
      <c r="BN25">
        <f t="shared" si="26"/>
        <v>73</v>
      </c>
      <c r="BO25">
        <f t="shared" si="26"/>
        <v>75</v>
      </c>
      <c r="BP25">
        <f t="shared" si="26"/>
        <v>73</v>
      </c>
      <c r="BQ25">
        <f t="shared" si="26"/>
        <v>73</v>
      </c>
      <c r="BR25">
        <f t="shared" si="26"/>
        <v>71</v>
      </c>
      <c r="BS25">
        <f t="shared" si="27"/>
        <v>61</v>
      </c>
      <c r="BT25">
        <f t="shared" si="27"/>
        <v>63</v>
      </c>
      <c r="BU25">
        <f t="shared" si="27"/>
        <v>72</v>
      </c>
      <c r="BV25">
        <f t="shared" si="27"/>
        <v>74</v>
      </c>
      <c r="BW25">
        <f t="shared" si="27"/>
        <v>74</v>
      </c>
      <c r="BX25">
        <f t="shared" si="27"/>
        <v>74</v>
      </c>
      <c r="BY25">
        <f t="shared" si="27"/>
        <v>62</v>
      </c>
      <c r="BZ25">
        <f t="shared" si="27"/>
        <v>67</v>
      </c>
      <c r="CA25">
        <f t="shared" si="27"/>
        <v>73</v>
      </c>
      <c r="CB25">
        <f t="shared" si="27"/>
        <v>73</v>
      </c>
      <c r="CC25">
        <f t="shared" si="28"/>
        <v>73</v>
      </c>
      <c r="CD25">
        <f t="shared" si="28"/>
        <v>69</v>
      </c>
      <c r="CE25">
        <f t="shared" si="28"/>
        <v>73</v>
      </c>
      <c r="CF25">
        <f t="shared" si="28"/>
        <v>74</v>
      </c>
      <c r="CG25">
        <f t="shared" si="28"/>
        <v>73</v>
      </c>
      <c r="CH25">
        <f t="shared" si="28"/>
        <v>69</v>
      </c>
      <c r="CI25">
        <f t="shared" si="28"/>
        <v>73</v>
      </c>
      <c r="CJ25">
        <f t="shared" si="28"/>
        <v>71</v>
      </c>
      <c r="CK25">
        <f t="shared" si="28"/>
        <v>72</v>
      </c>
      <c r="CL25">
        <f t="shared" si="28"/>
        <v>72</v>
      </c>
      <c r="CM25">
        <f t="shared" si="29"/>
        <v>69</v>
      </c>
      <c r="CN25">
        <f t="shared" si="29"/>
        <v>69</v>
      </c>
      <c r="CO25">
        <f t="shared" si="29"/>
        <v>75</v>
      </c>
      <c r="CP25">
        <f t="shared" si="29"/>
        <v>75</v>
      </c>
      <c r="CQ25">
        <f t="shared" si="29"/>
        <v>68</v>
      </c>
      <c r="CR25">
        <f t="shared" si="29"/>
        <v>61</v>
      </c>
      <c r="CS25">
        <f t="shared" si="29"/>
        <v>73</v>
      </c>
      <c r="CT25">
        <f t="shared" si="29"/>
        <v>74</v>
      </c>
      <c r="CU25">
        <f t="shared" si="29"/>
        <v>75</v>
      </c>
      <c r="CV25">
        <f t="shared" si="29"/>
        <v>71</v>
      </c>
    </row>
    <row r="26" spans="1:100" x14ac:dyDescent="0.2">
      <c r="A26">
        <f t="shared" si="20"/>
        <v>75</v>
      </c>
      <c r="B26">
        <f t="shared" si="20"/>
        <v>71</v>
      </c>
      <c r="C26">
        <f t="shared" si="20"/>
        <v>75</v>
      </c>
      <c r="D26">
        <f t="shared" si="20"/>
        <v>72</v>
      </c>
      <c r="E26">
        <f t="shared" si="20"/>
        <v>71</v>
      </c>
      <c r="F26">
        <f t="shared" si="20"/>
        <v>75</v>
      </c>
      <c r="G26">
        <f t="shared" si="20"/>
        <v>70</v>
      </c>
      <c r="H26">
        <f t="shared" si="20"/>
        <v>73</v>
      </c>
      <c r="I26">
        <f t="shared" si="20"/>
        <v>73</v>
      </c>
      <c r="J26">
        <f t="shared" si="20"/>
        <v>74</v>
      </c>
      <c r="K26">
        <f t="shared" si="21"/>
        <v>70</v>
      </c>
      <c r="L26">
        <f t="shared" si="21"/>
        <v>75</v>
      </c>
      <c r="M26">
        <f t="shared" si="21"/>
        <v>65</v>
      </c>
      <c r="N26">
        <f t="shared" si="21"/>
        <v>71</v>
      </c>
      <c r="O26">
        <f t="shared" si="21"/>
        <v>65</v>
      </c>
      <c r="P26">
        <f t="shared" si="21"/>
        <v>73</v>
      </c>
      <c r="Q26">
        <f t="shared" si="21"/>
        <v>71</v>
      </c>
      <c r="R26">
        <f t="shared" si="21"/>
        <v>71</v>
      </c>
      <c r="S26">
        <f t="shared" si="21"/>
        <v>68</v>
      </c>
      <c r="T26">
        <f t="shared" si="21"/>
        <v>75</v>
      </c>
      <c r="U26">
        <f t="shared" si="22"/>
        <v>74</v>
      </c>
      <c r="V26">
        <f t="shared" si="22"/>
        <v>75</v>
      </c>
      <c r="W26">
        <f t="shared" si="22"/>
        <v>66</v>
      </c>
      <c r="X26">
        <f t="shared" si="22"/>
        <v>71</v>
      </c>
      <c r="Y26">
        <f t="shared" si="22"/>
        <v>75</v>
      </c>
      <c r="Z26">
        <f t="shared" si="22"/>
        <v>75</v>
      </c>
      <c r="AA26">
        <f t="shared" si="22"/>
        <v>73</v>
      </c>
      <c r="AB26">
        <f t="shared" si="22"/>
        <v>75</v>
      </c>
      <c r="AC26">
        <f t="shared" si="22"/>
        <v>69</v>
      </c>
      <c r="AD26">
        <f t="shared" si="22"/>
        <v>74</v>
      </c>
      <c r="AE26">
        <f t="shared" si="23"/>
        <v>74</v>
      </c>
      <c r="AF26">
        <f t="shared" si="23"/>
        <v>65</v>
      </c>
      <c r="AG26">
        <f t="shared" si="23"/>
        <v>74</v>
      </c>
      <c r="AH26">
        <f t="shared" si="23"/>
        <v>75</v>
      </c>
      <c r="AI26">
        <f t="shared" si="23"/>
        <v>75</v>
      </c>
      <c r="AJ26">
        <f t="shared" si="23"/>
        <v>67</v>
      </c>
      <c r="AK26">
        <f t="shared" si="23"/>
        <v>67</v>
      </c>
      <c r="AL26">
        <f t="shared" si="23"/>
        <v>69</v>
      </c>
      <c r="AM26">
        <f t="shared" si="23"/>
        <v>65</v>
      </c>
      <c r="AN26">
        <f t="shared" si="23"/>
        <v>74</v>
      </c>
      <c r="AO26">
        <f t="shared" si="24"/>
        <v>71</v>
      </c>
      <c r="AP26">
        <f t="shared" si="24"/>
        <v>63</v>
      </c>
      <c r="AQ26">
        <f t="shared" si="24"/>
        <v>73</v>
      </c>
      <c r="AR26">
        <f t="shared" si="24"/>
        <v>74</v>
      </c>
      <c r="AS26">
        <f t="shared" si="24"/>
        <v>74</v>
      </c>
      <c r="AT26">
        <f t="shared" si="24"/>
        <v>75</v>
      </c>
      <c r="AU26">
        <f t="shared" si="24"/>
        <v>74</v>
      </c>
      <c r="AV26">
        <f t="shared" si="24"/>
        <v>72</v>
      </c>
      <c r="AW26">
        <f t="shared" si="24"/>
        <v>74</v>
      </c>
      <c r="AX26">
        <f t="shared" si="24"/>
        <v>64</v>
      </c>
      <c r="AY26">
        <f t="shared" si="25"/>
        <v>67</v>
      </c>
      <c r="AZ26">
        <f t="shared" si="25"/>
        <v>72</v>
      </c>
      <c r="BA26">
        <f t="shared" si="25"/>
        <v>74</v>
      </c>
      <c r="BB26">
        <f t="shared" si="25"/>
        <v>74</v>
      </c>
      <c r="BC26">
        <f t="shared" si="25"/>
        <v>74</v>
      </c>
      <c r="BD26">
        <f t="shared" si="25"/>
        <v>73</v>
      </c>
      <c r="BE26">
        <f t="shared" si="25"/>
        <v>64</v>
      </c>
      <c r="BF26">
        <f t="shared" si="25"/>
        <v>74</v>
      </c>
      <c r="BG26">
        <f t="shared" si="25"/>
        <v>72</v>
      </c>
      <c r="BH26">
        <f t="shared" si="25"/>
        <v>71</v>
      </c>
      <c r="BI26">
        <f t="shared" si="26"/>
        <v>75</v>
      </c>
      <c r="BJ26">
        <f t="shared" si="26"/>
        <v>73</v>
      </c>
      <c r="BK26">
        <f t="shared" si="26"/>
        <v>74</v>
      </c>
      <c r="BL26">
        <f t="shared" si="26"/>
        <v>73</v>
      </c>
      <c r="BM26">
        <f t="shared" si="26"/>
        <v>74</v>
      </c>
      <c r="BN26">
        <f t="shared" si="26"/>
        <v>72</v>
      </c>
      <c r="BO26">
        <f t="shared" si="26"/>
        <v>64</v>
      </c>
      <c r="BP26">
        <f t="shared" si="26"/>
        <v>68</v>
      </c>
      <c r="BQ26">
        <f t="shared" si="26"/>
        <v>71</v>
      </c>
      <c r="BR26">
        <f t="shared" si="26"/>
        <v>73</v>
      </c>
      <c r="BS26">
        <f t="shared" si="27"/>
        <v>66</v>
      </c>
      <c r="BT26">
        <f t="shared" si="27"/>
        <v>72</v>
      </c>
      <c r="BU26">
        <f t="shared" si="27"/>
        <v>74</v>
      </c>
      <c r="BV26">
        <f t="shared" si="27"/>
        <v>69</v>
      </c>
      <c r="BW26">
        <f t="shared" si="27"/>
        <v>71</v>
      </c>
      <c r="BX26">
        <f t="shared" si="27"/>
        <v>74</v>
      </c>
      <c r="BY26">
        <f t="shared" si="27"/>
        <v>73</v>
      </c>
      <c r="BZ26">
        <f t="shared" si="27"/>
        <v>75</v>
      </c>
      <c r="CA26">
        <f t="shared" si="27"/>
        <v>74</v>
      </c>
      <c r="CB26">
        <f t="shared" si="27"/>
        <v>73</v>
      </c>
      <c r="CC26">
        <f t="shared" si="28"/>
        <v>73</v>
      </c>
      <c r="CD26">
        <f t="shared" si="28"/>
        <v>70</v>
      </c>
      <c r="CE26">
        <f t="shared" si="28"/>
        <v>73</v>
      </c>
      <c r="CF26">
        <f t="shared" si="28"/>
        <v>75</v>
      </c>
      <c r="CG26">
        <f t="shared" si="28"/>
        <v>74</v>
      </c>
      <c r="CH26">
        <f t="shared" si="28"/>
        <v>70</v>
      </c>
      <c r="CI26">
        <f t="shared" si="28"/>
        <v>73</v>
      </c>
      <c r="CJ26">
        <f t="shared" si="28"/>
        <v>74</v>
      </c>
      <c r="CK26">
        <f t="shared" si="28"/>
        <v>71</v>
      </c>
      <c r="CL26">
        <f t="shared" si="28"/>
        <v>73</v>
      </c>
      <c r="CM26">
        <f t="shared" si="29"/>
        <v>70</v>
      </c>
      <c r="CN26">
        <f t="shared" si="29"/>
        <v>69</v>
      </c>
      <c r="CO26">
        <f t="shared" si="29"/>
        <v>72</v>
      </c>
      <c r="CP26">
        <f t="shared" si="29"/>
        <v>73</v>
      </c>
      <c r="CQ26">
        <f t="shared" si="29"/>
        <v>71</v>
      </c>
      <c r="CR26">
        <f t="shared" si="29"/>
        <v>75</v>
      </c>
      <c r="CS26">
        <f t="shared" si="29"/>
        <v>75</v>
      </c>
      <c r="CT26">
        <f t="shared" si="29"/>
        <v>71</v>
      </c>
      <c r="CU26">
        <f t="shared" si="29"/>
        <v>72</v>
      </c>
      <c r="CV26">
        <f t="shared" si="29"/>
        <v>71</v>
      </c>
    </row>
    <row r="27" spans="1:100" x14ac:dyDescent="0.2">
      <c r="A27">
        <f t="shared" si="20"/>
        <v>69</v>
      </c>
      <c r="B27">
        <f t="shared" si="20"/>
        <v>68</v>
      </c>
      <c r="C27">
        <f t="shared" si="20"/>
        <v>72</v>
      </c>
      <c r="D27">
        <f t="shared" si="20"/>
        <v>73</v>
      </c>
      <c r="E27">
        <f t="shared" si="20"/>
        <v>69</v>
      </c>
      <c r="F27">
        <f t="shared" si="20"/>
        <v>74</v>
      </c>
      <c r="G27">
        <f t="shared" si="20"/>
        <v>70</v>
      </c>
      <c r="H27">
        <f t="shared" si="20"/>
        <v>66</v>
      </c>
      <c r="I27">
        <f t="shared" si="20"/>
        <v>71</v>
      </c>
      <c r="J27">
        <f t="shared" si="20"/>
        <v>75</v>
      </c>
      <c r="K27">
        <f t="shared" si="21"/>
        <v>74</v>
      </c>
      <c r="L27">
        <f t="shared" si="21"/>
        <v>71</v>
      </c>
      <c r="M27">
        <f t="shared" si="21"/>
        <v>70</v>
      </c>
      <c r="N27">
        <f t="shared" si="21"/>
        <v>71</v>
      </c>
      <c r="O27">
        <f t="shared" si="21"/>
        <v>73</v>
      </c>
      <c r="P27">
        <f t="shared" si="21"/>
        <v>67</v>
      </c>
      <c r="Q27">
        <f t="shared" si="21"/>
        <v>73</v>
      </c>
      <c r="R27">
        <f t="shared" si="21"/>
        <v>71</v>
      </c>
      <c r="S27">
        <f t="shared" si="21"/>
        <v>73</v>
      </c>
      <c r="T27">
        <f t="shared" si="21"/>
        <v>71</v>
      </c>
      <c r="U27">
        <f t="shared" si="22"/>
        <v>75</v>
      </c>
      <c r="V27">
        <f t="shared" si="22"/>
        <v>74</v>
      </c>
      <c r="W27">
        <f t="shared" si="22"/>
        <v>72</v>
      </c>
      <c r="X27">
        <f t="shared" si="22"/>
        <v>67</v>
      </c>
      <c r="Y27">
        <f t="shared" si="22"/>
        <v>71</v>
      </c>
      <c r="Z27">
        <f t="shared" si="22"/>
        <v>66</v>
      </c>
      <c r="AA27">
        <f t="shared" si="22"/>
        <v>75</v>
      </c>
      <c r="AB27">
        <f t="shared" si="22"/>
        <v>73</v>
      </c>
      <c r="AC27">
        <f t="shared" si="22"/>
        <v>69</v>
      </c>
      <c r="AD27">
        <f t="shared" si="22"/>
        <v>73</v>
      </c>
      <c r="AE27">
        <f t="shared" si="23"/>
        <v>61</v>
      </c>
      <c r="AF27">
        <f t="shared" si="23"/>
        <v>75</v>
      </c>
      <c r="AG27">
        <f t="shared" si="23"/>
        <v>69</v>
      </c>
      <c r="AH27">
        <f t="shared" si="23"/>
        <v>71</v>
      </c>
      <c r="AI27">
        <f t="shared" si="23"/>
        <v>73</v>
      </c>
      <c r="AJ27">
        <f t="shared" si="23"/>
        <v>75</v>
      </c>
      <c r="AK27">
        <f t="shared" si="23"/>
        <v>73</v>
      </c>
      <c r="AL27">
        <f t="shared" si="23"/>
        <v>72</v>
      </c>
      <c r="AM27">
        <f t="shared" si="23"/>
        <v>67</v>
      </c>
      <c r="AN27">
        <f t="shared" si="23"/>
        <v>72</v>
      </c>
      <c r="AO27">
        <f t="shared" si="24"/>
        <v>72</v>
      </c>
      <c r="AP27">
        <f t="shared" si="24"/>
        <v>71</v>
      </c>
      <c r="AQ27">
        <f t="shared" si="24"/>
        <v>73</v>
      </c>
      <c r="AR27">
        <f t="shared" si="24"/>
        <v>70</v>
      </c>
      <c r="AS27">
        <f t="shared" si="24"/>
        <v>73</v>
      </c>
      <c r="AT27">
        <f t="shared" si="24"/>
        <v>75</v>
      </c>
      <c r="AU27">
        <f t="shared" si="24"/>
        <v>73</v>
      </c>
      <c r="AV27">
        <f t="shared" si="24"/>
        <v>75</v>
      </c>
      <c r="AW27">
        <f t="shared" si="24"/>
        <v>74</v>
      </c>
      <c r="AX27">
        <f t="shared" si="24"/>
        <v>73</v>
      </c>
      <c r="AY27">
        <f t="shared" si="25"/>
        <v>75</v>
      </c>
      <c r="AZ27">
        <f t="shared" si="25"/>
        <v>74</v>
      </c>
      <c r="BA27">
        <f t="shared" si="25"/>
        <v>64</v>
      </c>
      <c r="BB27">
        <f t="shared" si="25"/>
        <v>73</v>
      </c>
      <c r="BC27">
        <f t="shared" si="25"/>
        <v>74</v>
      </c>
      <c r="BD27">
        <f t="shared" si="25"/>
        <v>70</v>
      </c>
      <c r="BE27">
        <f t="shared" si="25"/>
        <v>66</v>
      </c>
      <c r="BF27">
        <f t="shared" si="25"/>
        <v>72</v>
      </c>
      <c r="BG27">
        <f t="shared" si="25"/>
        <v>72</v>
      </c>
      <c r="BH27">
        <f t="shared" si="25"/>
        <v>74</v>
      </c>
      <c r="BI27">
        <f t="shared" si="26"/>
        <v>71</v>
      </c>
      <c r="BJ27">
        <f t="shared" si="26"/>
        <v>75</v>
      </c>
      <c r="BK27">
        <f t="shared" si="26"/>
        <v>71</v>
      </c>
      <c r="BL27">
        <f t="shared" si="26"/>
        <v>75</v>
      </c>
      <c r="BM27">
        <f t="shared" si="26"/>
        <v>75</v>
      </c>
      <c r="BN27">
        <f t="shared" si="26"/>
        <v>73</v>
      </c>
      <c r="BO27">
        <f t="shared" si="26"/>
        <v>72</v>
      </c>
      <c r="BP27">
        <f t="shared" si="26"/>
        <v>61</v>
      </c>
      <c r="BQ27">
        <f t="shared" si="26"/>
        <v>65</v>
      </c>
      <c r="BR27">
        <f t="shared" si="26"/>
        <v>72</v>
      </c>
      <c r="BS27">
        <f t="shared" si="27"/>
        <v>62</v>
      </c>
      <c r="BT27">
        <f t="shared" si="27"/>
        <v>75</v>
      </c>
      <c r="BU27">
        <f t="shared" si="27"/>
        <v>71</v>
      </c>
      <c r="BV27">
        <f t="shared" si="27"/>
        <v>71</v>
      </c>
      <c r="BW27">
        <f t="shared" si="27"/>
        <v>71</v>
      </c>
      <c r="BX27">
        <f t="shared" si="27"/>
        <v>65</v>
      </c>
      <c r="BY27">
        <f t="shared" si="27"/>
        <v>75</v>
      </c>
      <c r="BZ27">
        <f t="shared" si="27"/>
        <v>75</v>
      </c>
      <c r="CA27">
        <f t="shared" si="27"/>
        <v>72</v>
      </c>
      <c r="CB27">
        <f t="shared" si="27"/>
        <v>75</v>
      </c>
      <c r="CC27">
        <f t="shared" si="28"/>
        <v>71</v>
      </c>
      <c r="CD27">
        <f t="shared" si="28"/>
        <v>73</v>
      </c>
      <c r="CE27">
        <f t="shared" si="28"/>
        <v>73</v>
      </c>
      <c r="CF27">
        <f t="shared" si="28"/>
        <v>66</v>
      </c>
      <c r="CG27">
        <f t="shared" si="28"/>
        <v>73</v>
      </c>
      <c r="CH27">
        <f t="shared" si="28"/>
        <v>73</v>
      </c>
      <c r="CI27">
        <f t="shared" si="28"/>
        <v>69</v>
      </c>
      <c r="CJ27">
        <f t="shared" si="28"/>
        <v>62</v>
      </c>
      <c r="CK27">
        <f t="shared" si="28"/>
        <v>72</v>
      </c>
      <c r="CL27">
        <f t="shared" si="28"/>
        <v>72</v>
      </c>
      <c r="CM27">
        <f t="shared" si="29"/>
        <v>69</v>
      </c>
      <c r="CN27">
        <f t="shared" si="29"/>
        <v>73</v>
      </c>
      <c r="CO27">
        <f t="shared" si="29"/>
        <v>73</v>
      </c>
      <c r="CP27">
        <f t="shared" si="29"/>
        <v>74</v>
      </c>
      <c r="CQ27">
        <f t="shared" si="29"/>
        <v>71</v>
      </c>
      <c r="CR27">
        <f t="shared" si="29"/>
        <v>75</v>
      </c>
      <c r="CS27">
        <f t="shared" si="29"/>
        <v>74</v>
      </c>
      <c r="CT27">
        <f t="shared" si="29"/>
        <v>73</v>
      </c>
      <c r="CU27">
        <f t="shared" si="29"/>
        <v>74</v>
      </c>
      <c r="CV27">
        <f t="shared" si="29"/>
        <v>71</v>
      </c>
    </row>
    <row r="28" spans="1:100" x14ac:dyDescent="0.2">
      <c r="A28">
        <f t="shared" si="20"/>
        <v>75</v>
      </c>
      <c r="B28">
        <f t="shared" si="20"/>
        <v>73</v>
      </c>
      <c r="C28">
        <f t="shared" si="20"/>
        <v>75</v>
      </c>
      <c r="D28">
        <f t="shared" si="20"/>
        <v>72</v>
      </c>
      <c r="E28">
        <f t="shared" si="20"/>
        <v>69</v>
      </c>
      <c r="F28">
        <f t="shared" si="20"/>
        <v>69</v>
      </c>
      <c r="G28">
        <f t="shared" si="20"/>
        <v>66</v>
      </c>
      <c r="H28">
        <f t="shared" si="20"/>
        <v>72</v>
      </c>
      <c r="I28">
        <f t="shared" si="20"/>
        <v>70</v>
      </c>
      <c r="J28">
        <f t="shared" si="20"/>
        <v>72</v>
      </c>
      <c r="K28">
        <f t="shared" si="21"/>
        <v>73</v>
      </c>
      <c r="L28">
        <f t="shared" si="21"/>
        <v>74</v>
      </c>
      <c r="M28">
        <f t="shared" si="21"/>
        <v>67</v>
      </c>
      <c r="N28">
        <f t="shared" si="21"/>
        <v>73</v>
      </c>
      <c r="O28">
        <f t="shared" si="21"/>
        <v>71</v>
      </c>
      <c r="P28">
        <f t="shared" si="21"/>
        <v>75</v>
      </c>
      <c r="Q28">
        <f t="shared" si="21"/>
        <v>74</v>
      </c>
      <c r="R28">
        <f t="shared" si="21"/>
        <v>71</v>
      </c>
      <c r="S28">
        <f t="shared" si="21"/>
        <v>70</v>
      </c>
      <c r="T28">
        <f t="shared" si="21"/>
        <v>67</v>
      </c>
      <c r="U28">
        <f t="shared" si="22"/>
        <v>71</v>
      </c>
      <c r="V28">
        <f t="shared" si="22"/>
        <v>74</v>
      </c>
      <c r="W28">
        <f t="shared" si="22"/>
        <v>67</v>
      </c>
      <c r="X28">
        <f t="shared" si="22"/>
        <v>72</v>
      </c>
      <c r="Y28">
        <f t="shared" si="22"/>
        <v>72</v>
      </c>
      <c r="Z28">
        <f t="shared" si="22"/>
        <v>69</v>
      </c>
      <c r="AA28">
        <f t="shared" si="22"/>
        <v>64</v>
      </c>
      <c r="AB28">
        <f t="shared" si="22"/>
        <v>62</v>
      </c>
      <c r="AC28">
        <f t="shared" si="22"/>
        <v>75</v>
      </c>
      <c r="AD28">
        <f t="shared" si="22"/>
        <v>71</v>
      </c>
      <c r="AE28">
        <f t="shared" si="23"/>
        <v>67</v>
      </c>
      <c r="AF28">
        <f t="shared" si="23"/>
        <v>71</v>
      </c>
      <c r="AG28">
        <f t="shared" si="23"/>
        <v>69</v>
      </c>
      <c r="AH28">
        <f t="shared" si="23"/>
        <v>72</v>
      </c>
      <c r="AI28">
        <f t="shared" si="23"/>
        <v>65</v>
      </c>
      <c r="AJ28">
        <f t="shared" si="23"/>
        <v>74</v>
      </c>
      <c r="AK28">
        <f t="shared" si="23"/>
        <v>75</v>
      </c>
      <c r="AL28">
        <f t="shared" si="23"/>
        <v>67</v>
      </c>
      <c r="AM28">
        <f t="shared" si="23"/>
        <v>74</v>
      </c>
      <c r="AN28">
        <f t="shared" si="23"/>
        <v>72</v>
      </c>
      <c r="AO28">
        <f t="shared" si="24"/>
        <v>75</v>
      </c>
      <c r="AP28">
        <f t="shared" si="24"/>
        <v>69</v>
      </c>
      <c r="AQ28">
        <f t="shared" si="24"/>
        <v>71</v>
      </c>
      <c r="AR28">
        <f t="shared" si="24"/>
        <v>65</v>
      </c>
      <c r="AS28">
        <f t="shared" si="24"/>
        <v>62</v>
      </c>
      <c r="AT28">
        <f t="shared" si="24"/>
        <v>71</v>
      </c>
      <c r="AU28">
        <f t="shared" si="24"/>
        <v>73</v>
      </c>
      <c r="AV28">
        <f t="shared" si="24"/>
        <v>71</v>
      </c>
      <c r="AW28">
        <f t="shared" si="24"/>
        <v>75</v>
      </c>
      <c r="AX28">
        <f t="shared" si="24"/>
        <v>69</v>
      </c>
      <c r="AY28">
        <f t="shared" si="25"/>
        <v>75</v>
      </c>
      <c r="AZ28">
        <f t="shared" si="25"/>
        <v>65</v>
      </c>
      <c r="BA28">
        <f t="shared" si="25"/>
        <v>63</v>
      </c>
      <c r="BB28">
        <f t="shared" si="25"/>
        <v>75</v>
      </c>
      <c r="BC28">
        <f t="shared" si="25"/>
        <v>74</v>
      </c>
      <c r="BD28">
        <f t="shared" si="25"/>
        <v>62</v>
      </c>
      <c r="BE28">
        <f t="shared" si="25"/>
        <v>72</v>
      </c>
      <c r="BF28">
        <f t="shared" si="25"/>
        <v>75</v>
      </c>
      <c r="BG28">
        <f t="shared" si="25"/>
        <v>67</v>
      </c>
      <c r="BH28">
        <f t="shared" si="25"/>
        <v>75</v>
      </c>
      <c r="BI28">
        <f t="shared" si="26"/>
        <v>73</v>
      </c>
      <c r="BJ28">
        <f t="shared" si="26"/>
        <v>71</v>
      </c>
      <c r="BK28">
        <f t="shared" si="26"/>
        <v>67</v>
      </c>
      <c r="BL28">
        <f t="shared" si="26"/>
        <v>73</v>
      </c>
      <c r="BM28">
        <f t="shared" si="26"/>
        <v>73</v>
      </c>
      <c r="BN28">
        <f t="shared" si="26"/>
        <v>68</v>
      </c>
      <c r="BO28">
        <f t="shared" si="26"/>
        <v>75</v>
      </c>
      <c r="BP28">
        <f t="shared" si="26"/>
        <v>73</v>
      </c>
      <c r="BQ28">
        <f t="shared" si="26"/>
        <v>74</v>
      </c>
      <c r="BR28">
        <f t="shared" si="26"/>
        <v>67</v>
      </c>
      <c r="BS28">
        <f t="shared" si="27"/>
        <v>73</v>
      </c>
      <c r="BT28">
        <f t="shared" si="27"/>
        <v>75</v>
      </c>
      <c r="BU28">
        <f t="shared" si="27"/>
        <v>70</v>
      </c>
      <c r="BV28">
        <f t="shared" si="27"/>
        <v>71</v>
      </c>
      <c r="BW28">
        <f t="shared" si="27"/>
        <v>63</v>
      </c>
      <c r="BX28">
        <f t="shared" si="27"/>
        <v>75</v>
      </c>
      <c r="BY28">
        <f t="shared" si="27"/>
        <v>72</v>
      </c>
      <c r="BZ28">
        <f t="shared" si="27"/>
        <v>75</v>
      </c>
      <c r="CA28">
        <f t="shared" si="27"/>
        <v>68</v>
      </c>
      <c r="CB28">
        <f t="shared" si="27"/>
        <v>74</v>
      </c>
      <c r="CC28">
        <f t="shared" si="28"/>
        <v>64</v>
      </c>
      <c r="CD28">
        <f t="shared" si="28"/>
        <v>75</v>
      </c>
      <c r="CE28">
        <f t="shared" si="28"/>
        <v>70</v>
      </c>
      <c r="CF28">
        <f t="shared" si="28"/>
        <v>71</v>
      </c>
      <c r="CG28">
        <f t="shared" si="28"/>
        <v>75</v>
      </c>
      <c r="CH28">
        <f t="shared" si="28"/>
        <v>75</v>
      </c>
      <c r="CI28">
        <f t="shared" si="28"/>
        <v>73</v>
      </c>
      <c r="CJ28">
        <f t="shared" si="28"/>
        <v>75</v>
      </c>
      <c r="CK28">
        <f t="shared" si="28"/>
        <v>71</v>
      </c>
      <c r="CL28">
        <f t="shared" si="28"/>
        <v>63</v>
      </c>
      <c r="CM28">
        <f t="shared" si="29"/>
        <v>74</v>
      </c>
      <c r="CN28">
        <f t="shared" si="29"/>
        <v>71</v>
      </c>
      <c r="CO28">
        <f t="shared" si="29"/>
        <v>73</v>
      </c>
      <c r="CP28">
        <f t="shared" si="29"/>
        <v>67</v>
      </c>
      <c r="CQ28">
        <f t="shared" si="29"/>
        <v>71</v>
      </c>
      <c r="CR28">
        <f t="shared" si="29"/>
        <v>72</v>
      </c>
      <c r="CS28">
        <f t="shared" si="29"/>
        <v>70</v>
      </c>
      <c r="CT28">
        <f t="shared" si="29"/>
        <v>72</v>
      </c>
      <c r="CU28">
        <f t="shared" si="29"/>
        <v>65</v>
      </c>
      <c r="CV28">
        <f t="shared" si="29"/>
        <v>70</v>
      </c>
    </row>
    <row r="29" spans="1:100" x14ac:dyDescent="0.2">
      <c r="A29">
        <f t="shared" si="20"/>
        <v>72</v>
      </c>
      <c r="B29">
        <f t="shared" si="20"/>
        <v>71</v>
      </c>
      <c r="C29">
        <f t="shared" si="20"/>
        <v>72</v>
      </c>
      <c r="D29">
        <f t="shared" si="20"/>
        <v>68</v>
      </c>
      <c r="E29">
        <f t="shared" si="20"/>
        <v>71</v>
      </c>
      <c r="F29">
        <f t="shared" si="20"/>
        <v>75</v>
      </c>
      <c r="G29">
        <f t="shared" si="20"/>
        <v>71</v>
      </c>
      <c r="H29">
        <f t="shared" si="20"/>
        <v>64</v>
      </c>
      <c r="I29">
        <f t="shared" si="20"/>
        <v>73</v>
      </c>
      <c r="J29">
        <f t="shared" si="20"/>
        <v>72</v>
      </c>
      <c r="K29">
        <f t="shared" si="21"/>
        <v>74</v>
      </c>
      <c r="L29">
        <f t="shared" si="21"/>
        <v>73</v>
      </c>
      <c r="M29">
        <f t="shared" si="21"/>
        <v>72</v>
      </c>
      <c r="N29">
        <f t="shared" si="21"/>
        <v>71</v>
      </c>
      <c r="O29">
        <f t="shared" si="21"/>
        <v>73</v>
      </c>
      <c r="P29">
        <f t="shared" si="21"/>
        <v>72</v>
      </c>
      <c r="Q29">
        <f t="shared" si="21"/>
        <v>71</v>
      </c>
      <c r="R29">
        <f t="shared" si="21"/>
        <v>71</v>
      </c>
      <c r="S29">
        <f t="shared" si="21"/>
        <v>75</v>
      </c>
      <c r="T29">
        <f t="shared" si="21"/>
        <v>71</v>
      </c>
      <c r="U29">
        <f t="shared" si="22"/>
        <v>75</v>
      </c>
      <c r="V29">
        <f t="shared" si="22"/>
        <v>75</v>
      </c>
      <c r="W29">
        <f t="shared" si="22"/>
        <v>75</v>
      </c>
      <c r="X29">
        <f t="shared" si="22"/>
        <v>68</v>
      </c>
      <c r="Y29">
        <f t="shared" si="22"/>
        <v>74</v>
      </c>
      <c r="Z29">
        <f t="shared" si="22"/>
        <v>71</v>
      </c>
      <c r="AA29">
        <f t="shared" si="22"/>
        <v>73</v>
      </c>
      <c r="AB29">
        <f t="shared" si="22"/>
        <v>69</v>
      </c>
      <c r="AC29">
        <f t="shared" si="22"/>
        <v>72</v>
      </c>
      <c r="AD29">
        <f t="shared" si="22"/>
        <v>69</v>
      </c>
      <c r="AE29">
        <f t="shared" si="23"/>
        <v>71</v>
      </c>
      <c r="AF29">
        <f t="shared" si="23"/>
        <v>73</v>
      </c>
      <c r="AG29">
        <f t="shared" si="23"/>
        <v>72</v>
      </c>
      <c r="AH29">
        <f t="shared" si="23"/>
        <v>75</v>
      </c>
      <c r="AI29">
        <f t="shared" si="23"/>
        <v>75</v>
      </c>
      <c r="AJ29">
        <f t="shared" si="23"/>
        <v>74</v>
      </c>
      <c r="AK29">
        <f t="shared" si="23"/>
        <v>73</v>
      </c>
      <c r="AL29">
        <f t="shared" si="23"/>
        <v>72</v>
      </c>
      <c r="AM29">
        <f t="shared" si="23"/>
        <v>72</v>
      </c>
      <c r="AN29">
        <f t="shared" si="23"/>
        <v>69</v>
      </c>
      <c r="AO29">
        <f t="shared" si="24"/>
        <v>73</v>
      </c>
      <c r="AP29">
        <f t="shared" si="24"/>
        <v>75</v>
      </c>
      <c r="AQ29">
        <f t="shared" si="24"/>
        <v>73</v>
      </c>
      <c r="AR29">
        <f t="shared" si="24"/>
        <v>65</v>
      </c>
      <c r="AS29">
        <f t="shared" si="24"/>
        <v>67</v>
      </c>
      <c r="AT29">
        <f t="shared" si="24"/>
        <v>74</v>
      </c>
      <c r="AU29">
        <f t="shared" si="24"/>
        <v>74</v>
      </c>
      <c r="AV29">
        <f t="shared" si="24"/>
        <v>74</v>
      </c>
      <c r="AW29">
        <f t="shared" si="24"/>
        <v>65</v>
      </c>
      <c r="AX29">
        <f t="shared" si="24"/>
        <v>75</v>
      </c>
      <c r="AY29">
        <f t="shared" si="25"/>
        <v>73</v>
      </c>
      <c r="AZ29">
        <f t="shared" si="25"/>
        <v>64</v>
      </c>
      <c r="BA29">
        <f t="shared" si="25"/>
        <v>73</v>
      </c>
      <c r="BB29">
        <f t="shared" si="25"/>
        <v>72</v>
      </c>
      <c r="BC29">
        <f t="shared" si="25"/>
        <v>75</v>
      </c>
      <c r="BD29">
        <f t="shared" si="25"/>
        <v>75</v>
      </c>
      <c r="BE29">
        <f t="shared" si="25"/>
        <v>72</v>
      </c>
      <c r="BF29">
        <f t="shared" si="25"/>
        <v>74</v>
      </c>
      <c r="BG29">
        <f t="shared" si="25"/>
        <v>74</v>
      </c>
      <c r="BH29">
        <f t="shared" si="25"/>
        <v>64</v>
      </c>
      <c r="BI29">
        <f t="shared" si="26"/>
        <v>74</v>
      </c>
      <c r="BJ29">
        <f t="shared" si="26"/>
        <v>62</v>
      </c>
      <c r="BK29">
        <f t="shared" si="26"/>
        <v>65</v>
      </c>
      <c r="BL29">
        <f t="shared" si="26"/>
        <v>75</v>
      </c>
      <c r="BM29">
        <f t="shared" si="26"/>
        <v>69</v>
      </c>
      <c r="BN29">
        <f t="shared" si="26"/>
        <v>67</v>
      </c>
      <c r="BO29">
        <f t="shared" si="26"/>
        <v>64</v>
      </c>
      <c r="BP29">
        <f t="shared" si="26"/>
        <v>69</v>
      </c>
      <c r="BQ29">
        <f t="shared" si="26"/>
        <v>75</v>
      </c>
      <c r="BR29">
        <f t="shared" si="26"/>
        <v>75</v>
      </c>
      <c r="BS29">
        <f t="shared" si="27"/>
        <v>71</v>
      </c>
      <c r="BT29">
        <f t="shared" si="27"/>
        <v>68</v>
      </c>
      <c r="BU29">
        <f t="shared" si="27"/>
        <v>75</v>
      </c>
      <c r="BV29">
        <f t="shared" si="27"/>
        <v>73</v>
      </c>
      <c r="BW29">
        <f t="shared" si="27"/>
        <v>73</v>
      </c>
      <c r="BX29">
        <f t="shared" si="27"/>
        <v>71</v>
      </c>
      <c r="BY29">
        <f t="shared" si="27"/>
        <v>65</v>
      </c>
      <c r="BZ29">
        <f t="shared" si="27"/>
        <v>74</v>
      </c>
      <c r="CA29">
        <f t="shared" si="27"/>
        <v>61</v>
      </c>
      <c r="CB29">
        <f t="shared" si="27"/>
        <v>74</v>
      </c>
      <c r="CC29">
        <f t="shared" si="28"/>
        <v>71</v>
      </c>
      <c r="CD29">
        <f t="shared" si="28"/>
        <v>73</v>
      </c>
      <c r="CE29">
        <f t="shared" si="28"/>
        <v>71</v>
      </c>
      <c r="CF29">
        <f t="shared" si="28"/>
        <v>74</v>
      </c>
      <c r="CG29">
        <f t="shared" si="28"/>
        <v>72</v>
      </c>
      <c r="CH29">
        <f t="shared" si="28"/>
        <v>75</v>
      </c>
      <c r="CI29">
        <f t="shared" si="28"/>
        <v>75</v>
      </c>
      <c r="CJ29">
        <f t="shared" si="28"/>
        <v>71</v>
      </c>
      <c r="CK29">
        <f t="shared" si="28"/>
        <v>71</v>
      </c>
      <c r="CL29">
        <f t="shared" si="28"/>
        <v>71</v>
      </c>
      <c r="CM29">
        <f t="shared" si="29"/>
        <v>65</v>
      </c>
      <c r="CN29">
        <f t="shared" si="29"/>
        <v>75</v>
      </c>
      <c r="CO29">
        <f t="shared" si="29"/>
        <v>73</v>
      </c>
      <c r="CP29">
        <f t="shared" si="29"/>
        <v>72</v>
      </c>
      <c r="CQ29">
        <f t="shared" si="29"/>
        <v>68</v>
      </c>
      <c r="CR29">
        <f t="shared" si="29"/>
        <v>72</v>
      </c>
      <c r="CS29">
        <f t="shared" si="29"/>
        <v>71</v>
      </c>
      <c r="CT29">
        <f t="shared" si="29"/>
        <v>74</v>
      </c>
      <c r="CU29">
        <f t="shared" si="29"/>
        <v>63</v>
      </c>
      <c r="CV29">
        <f t="shared" si="29"/>
        <v>68</v>
      </c>
    </row>
    <row r="30" spans="1:100" x14ac:dyDescent="0.2">
      <c r="A30">
        <f t="shared" si="20"/>
        <v>74</v>
      </c>
      <c r="B30">
        <f t="shared" si="20"/>
        <v>74</v>
      </c>
      <c r="C30">
        <f t="shared" si="20"/>
        <v>69</v>
      </c>
      <c r="D30">
        <f t="shared" si="20"/>
        <v>74</v>
      </c>
      <c r="E30">
        <f t="shared" si="20"/>
        <v>75</v>
      </c>
      <c r="F30">
        <f t="shared" si="20"/>
        <v>72</v>
      </c>
      <c r="G30">
        <f t="shared" si="20"/>
        <v>73</v>
      </c>
      <c r="H30">
        <f t="shared" si="20"/>
        <v>63</v>
      </c>
      <c r="I30">
        <f t="shared" si="20"/>
        <v>75</v>
      </c>
      <c r="J30">
        <f t="shared" si="20"/>
        <v>72</v>
      </c>
      <c r="K30">
        <f t="shared" si="21"/>
        <v>72</v>
      </c>
      <c r="L30">
        <f t="shared" si="21"/>
        <v>74</v>
      </c>
      <c r="M30">
        <f t="shared" si="21"/>
        <v>69</v>
      </c>
      <c r="N30">
        <f t="shared" si="21"/>
        <v>69</v>
      </c>
      <c r="O30">
        <f t="shared" si="21"/>
        <v>73</v>
      </c>
      <c r="P30">
        <f t="shared" si="21"/>
        <v>75</v>
      </c>
      <c r="Q30">
        <f t="shared" si="21"/>
        <v>75</v>
      </c>
      <c r="R30">
        <f t="shared" si="21"/>
        <v>69</v>
      </c>
      <c r="S30">
        <f t="shared" si="21"/>
        <v>61</v>
      </c>
      <c r="T30">
        <f t="shared" si="21"/>
        <v>63</v>
      </c>
      <c r="U30">
        <f t="shared" si="22"/>
        <v>72</v>
      </c>
      <c r="V30">
        <f t="shared" si="22"/>
        <v>71</v>
      </c>
      <c r="W30">
        <f t="shared" si="22"/>
        <v>68</v>
      </c>
      <c r="X30">
        <f t="shared" si="22"/>
        <v>72</v>
      </c>
      <c r="Y30">
        <f t="shared" si="22"/>
        <v>72</v>
      </c>
      <c r="Z30">
        <f t="shared" si="22"/>
        <v>69</v>
      </c>
      <c r="AA30">
        <f t="shared" si="22"/>
        <v>74</v>
      </c>
      <c r="AB30">
        <f t="shared" si="22"/>
        <v>75</v>
      </c>
      <c r="AC30">
        <f t="shared" si="22"/>
        <v>70</v>
      </c>
      <c r="AD30">
        <f t="shared" si="22"/>
        <v>74</v>
      </c>
      <c r="AE30">
        <f t="shared" si="23"/>
        <v>69</v>
      </c>
      <c r="AF30">
        <f t="shared" si="23"/>
        <v>73</v>
      </c>
      <c r="AG30">
        <f t="shared" si="23"/>
        <v>71</v>
      </c>
      <c r="AH30">
        <f t="shared" si="23"/>
        <v>73</v>
      </c>
      <c r="AI30">
        <f t="shared" si="23"/>
        <v>71</v>
      </c>
      <c r="AJ30">
        <f t="shared" si="23"/>
        <v>74</v>
      </c>
      <c r="AK30">
        <f t="shared" si="23"/>
        <v>67</v>
      </c>
      <c r="AL30">
        <f t="shared" si="23"/>
        <v>71</v>
      </c>
      <c r="AM30">
        <f t="shared" si="23"/>
        <v>71</v>
      </c>
      <c r="AN30">
        <f t="shared" si="23"/>
        <v>74</v>
      </c>
      <c r="AO30">
        <f t="shared" si="24"/>
        <v>74</v>
      </c>
      <c r="AP30">
        <f t="shared" si="24"/>
        <v>73</v>
      </c>
      <c r="AQ30">
        <f t="shared" si="24"/>
        <v>64</v>
      </c>
      <c r="AR30">
        <f t="shared" si="24"/>
        <v>73</v>
      </c>
      <c r="AS30">
        <f t="shared" si="24"/>
        <v>73</v>
      </c>
      <c r="AT30">
        <f t="shared" si="24"/>
        <v>72</v>
      </c>
      <c r="AU30">
        <f t="shared" si="24"/>
        <v>73</v>
      </c>
      <c r="AV30">
        <f t="shared" si="24"/>
        <v>71</v>
      </c>
      <c r="AW30">
        <f t="shared" si="24"/>
        <v>64</v>
      </c>
      <c r="AX30">
        <f t="shared" si="24"/>
        <v>72</v>
      </c>
      <c r="AY30">
        <f t="shared" si="25"/>
        <v>75</v>
      </c>
      <c r="AZ30">
        <f t="shared" si="25"/>
        <v>72</v>
      </c>
      <c r="BA30">
        <f t="shared" si="25"/>
        <v>70</v>
      </c>
      <c r="BB30">
        <f t="shared" si="25"/>
        <v>73</v>
      </c>
      <c r="BC30">
        <f t="shared" si="25"/>
        <v>69</v>
      </c>
      <c r="BD30">
        <f t="shared" si="25"/>
        <v>71</v>
      </c>
      <c r="BE30">
        <f t="shared" si="25"/>
        <v>68</v>
      </c>
      <c r="BF30">
        <f t="shared" si="25"/>
        <v>66</v>
      </c>
      <c r="BG30">
        <f t="shared" si="25"/>
        <v>74</v>
      </c>
      <c r="BH30">
        <f t="shared" si="25"/>
        <v>75</v>
      </c>
      <c r="BI30">
        <f t="shared" si="26"/>
        <v>62</v>
      </c>
      <c r="BJ30">
        <f t="shared" si="26"/>
        <v>72</v>
      </c>
      <c r="BK30">
        <f t="shared" si="26"/>
        <v>72</v>
      </c>
      <c r="BL30">
        <f t="shared" si="26"/>
        <v>72</v>
      </c>
      <c r="BM30">
        <f t="shared" si="26"/>
        <v>75</v>
      </c>
      <c r="BN30">
        <f t="shared" si="26"/>
        <v>70</v>
      </c>
      <c r="BO30">
        <f t="shared" si="26"/>
        <v>71</v>
      </c>
      <c r="BP30">
        <f t="shared" si="26"/>
        <v>74</v>
      </c>
      <c r="BQ30">
        <f t="shared" si="26"/>
        <v>71</v>
      </c>
      <c r="BR30">
        <f t="shared" si="26"/>
        <v>71</v>
      </c>
      <c r="BS30">
        <f t="shared" si="27"/>
        <v>65</v>
      </c>
      <c r="BT30">
        <f t="shared" si="27"/>
        <v>75</v>
      </c>
      <c r="BU30">
        <f t="shared" si="27"/>
        <v>71</v>
      </c>
      <c r="BV30">
        <f t="shared" si="27"/>
        <v>75</v>
      </c>
      <c r="BW30">
        <f t="shared" si="27"/>
        <v>73</v>
      </c>
      <c r="BX30">
        <f t="shared" si="27"/>
        <v>74</v>
      </c>
      <c r="BY30">
        <f t="shared" si="27"/>
        <v>74</v>
      </c>
      <c r="BZ30">
        <f t="shared" si="27"/>
        <v>71</v>
      </c>
      <c r="CA30">
        <f t="shared" si="27"/>
        <v>74</v>
      </c>
      <c r="CB30">
        <f t="shared" si="27"/>
        <v>72</v>
      </c>
      <c r="CC30">
        <f t="shared" si="28"/>
        <v>74</v>
      </c>
      <c r="CD30">
        <f t="shared" si="28"/>
        <v>68</v>
      </c>
      <c r="CE30">
        <f t="shared" si="28"/>
        <v>74</v>
      </c>
      <c r="CF30">
        <f t="shared" si="28"/>
        <v>72</v>
      </c>
      <c r="CG30">
        <f t="shared" si="28"/>
        <v>74</v>
      </c>
      <c r="CH30">
        <f t="shared" si="28"/>
        <v>67</v>
      </c>
      <c r="CI30">
        <f t="shared" si="28"/>
        <v>73</v>
      </c>
      <c r="CJ30">
        <f t="shared" si="28"/>
        <v>71</v>
      </c>
      <c r="CK30">
        <f t="shared" si="28"/>
        <v>68</v>
      </c>
      <c r="CL30">
        <f t="shared" si="28"/>
        <v>68</v>
      </c>
      <c r="CM30">
        <f t="shared" si="29"/>
        <v>72</v>
      </c>
      <c r="CN30">
        <f t="shared" si="29"/>
        <v>72</v>
      </c>
      <c r="CO30">
        <f t="shared" si="29"/>
        <v>73</v>
      </c>
      <c r="CP30">
        <f t="shared" si="29"/>
        <v>74</v>
      </c>
      <c r="CQ30">
        <f t="shared" si="29"/>
        <v>74</v>
      </c>
      <c r="CR30">
        <f t="shared" si="29"/>
        <v>72</v>
      </c>
      <c r="CS30">
        <f t="shared" si="29"/>
        <v>73</v>
      </c>
      <c r="CT30">
        <f t="shared" si="29"/>
        <v>73</v>
      </c>
      <c r="CU30">
        <f t="shared" si="29"/>
        <v>70</v>
      </c>
      <c r="CV30">
        <f t="shared" si="29"/>
        <v>73</v>
      </c>
    </row>
    <row r="31" spans="1:100" x14ac:dyDescent="0.2">
      <c r="A31">
        <f t="shared" ref="A31:J40" si="30">sampx(pop, popsize,confLevel,NewSample)</f>
        <v>74</v>
      </c>
      <c r="B31">
        <f t="shared" si="30"/>
        <v>69</v>
      </c>
      <c r="C31">
        <f t="shared" si="30"/>
        <v>74</v>
      </c>
      <c r="D31">
        <f t="shared" si="30"/>
        <v>73</v>
      </c>
      <c r="E31">
        <f t="shared" si="30"/>
        <v>73</v>
      </c>
      <c r="F31">
        <f t="shared" si="30"/>
        <v>75</v>
      </c>
      <c r="G31">
        <f t="shared" si="30"/>
        <v>72</v>
      </c>
      <c r="H31">
        <f t="shared" si="30"/>
        <v>71</v>
      </c>
      <c r="I31">
        <f t="shared" si="30"/>
        <v>69</v>
      </c>
      <c r="J31">
        <f t="shared" si="30"/>
        <v>72</v>
      </c>
      <c r="K31">
        <f t="shared" ref="K31:T40" si="31">sampx(pop, popsize,confLevel,NewSample)</f>
        <v>73</v>
      </c>
      <c r="L31">
        <f t="shared" si="31"/>
        <v>75</v>
      </c>
      <c r="M31">
        <f t="shared" si="31"/>
        <v>74</v>
      </c>
      <c r="N31">
        <f t="shared" si="31"/>
        <v>65</v>
      </c>
      <c r="O31">
        <f t="shared" si="31"/>
        <v>71</v>
      </c>
      <c r="P31">
        <f t="shared" si="31"/>
        <v>75</v>
      </c>
      <c r="Q31">
        <f t="shared" si="31"/>
        <v>74</v>
      </c>
      <c r="R31">
        <f t="shared" si="31"/>
        <v>74</v>
      </c>
      <c r="S31">
        <f t="shared" si="31"/>
        <v>75</v>
      </c>
      <c r="T31">
        <f t="shared" si="31"/>
        <v>70</v>
      </c>
      <c r="U31">
        <f t="shared" ref="U31:AD40" si="32">sampx(pop, popsize,confLevel,NewSample)</f>
        <v>72</v>
      </c>
      <c r="V31">
        <f t="shared" si="32"/>
        <v>69</v>
      </c>
      <c r="W31">
        <f t="shared" si="32"/>
        <v>67</v>
      </c>
      <c r="X31">
        <f t="shared" si="32"/>
        <v>71</v>
      </c>
      <c r="Y31">
        <f t="shared" si="32"/>
        <v>75</v>
      </c>
      <c r="Z31">
        <f t="shared" si="32"/>
        <v>66</v>
      </c>
      <c r="AA31">
        <f t="shared" si="32"/>
        <v>72</v>
      </c>
      <c r="AB31">
        <f t="shared" si="32"/>
        <v>75</v>
      </c>
      <c r="AC31">
        <f t="shared" si="32"/>
        <v>69</v>
      </c>
      <c r="AD31">
        <f t="shared" si="32"/>
        <v>72</v>
      </c>
      <c r="AE31">
        <f t="shared" ref="AE31:AN40" si="33">sampx(pop, popsize,confLevel,NewSample)</f>
        <v>75</v>
      </c>
      <c r="AF31">
        <f t="shared" si="33"/>
        <v>67</v>
      </c>
      <c r="AG31">
        <f t="shared" si="33"/>
        <v>71</v>
      </c>
      <c r="AH31">
        <f t="shared" si="33"/>
        <v>75</v>
      </c>
      <c r="AI31">
        <f t="shared" si="33"/>
        <v>65</v>
      </c>
      <c r="AJ31">
        <f t="shared" si="33"/>
        <v>71</v>
      </c>
      <c r="AK31">
        <f t="shared" si="33"/>
        <v>74</v>
      </c>
      <c r="AL31">
        <f t="shared" si="33"/>
        <v>74</v>
      </c>
      <c r="AM31">
        <f t="shared" si="33"/>
        <v>68</v>
      </c>
      <c r="AN31">
        <f t="shared" si="33"/>
        <v>71</v>
      </c>
      <c r="AO31">
        <f t="shared" ref="AO31:AX40" si="34">sampx(pop, popsize,confLevel,NewSample)</f>
        <v>74</v>
      </c>
      <c r="AP31">
        <f t="shared" si="34"/>
        <v>73</v>
      </c>
      <c r="AQ31">
        <f t="shared" si="34"/>
        <v>67</v>
      </c>
      <c r="AR31">
        <f t="shared" si="34"/>
        <v>72</v>
      </c>
      <c r="AS31">
        <f t="shared" si="34"/>
        <v>69</v>
      </c>
      <c r="AT31">
        <f t="shared" si="34"/>
        <v>73</v>
      </c>
      <c r="AU31">
        <f t="shared" si="34"/>
        <v>73</v>
      </c>
      <c r="AV31">
        <f t="shared" si="34"/>
        <v>64</v>
      </c>
      <c r="AW31">
        <f t="shared" si="34"/>
        <v>75</v>
      </c>
      <c r="AX31">
        <f t="shared" si="34"/>
        <v>74</v>
      </c>
      <c r="AY31">
        <f t="shared" ref="AY31:BH40" si="35">sampx(pop, popsize,confLevel,NewSample)</f>
        <v>74</v>
      </c>
      <c r="AZ31">
        <f t="shared" si="35"/>
        <v>72</v>
      </c>
      <c r="BA31">
        <f t="shared" si="35"/>
        <v>74</v>
      </c>
      <c r="BB31">
        <f t="shared" si="35"/>
        <v>75</v>
      </c>
      <c r="BC31">
        <f t="shared" si="35"/>
        <v>71</v>
      </c>
      <c r="BD31">
        <f t="shared" si="35"/>
        <v>64</v>
      </c>
      <c r="BE31">
        <f t="shared" si="35"/>
        <v>69</v>
      </c>
      <c r="BF31">
        <f t="shared" si="35"/>
        <v>64</v>
      </c>
      <c r="BG31">
        <f t="shared" si="35"/>
        <v>73</v>
      </c>
      <c r="BH31">
        <f t="shared" si="35"/>
        <v>72</v>
      </c>
      <c r="BI31">
        <f t="shared" ref="BI31:BR40" si="36">sampx(pop, popsize,confLevel,NewSample)</f>
        <v>72</v>
      </c>
      <c r="BJ31">
        <f t="shared" si="36"/>
        <v>65</v>
      </c>
      <c r="BK31">
        <f t="shared" si="36"/>
        <v>71</v>
      </c>
      <c r="BL31">
        <f t="shared" si="36"/>
        <v>69</v>
      </c>
      <c r="BM31">
        <f t="shared" si="36"/>
        <v>72</v>
      </c>
      <c r="BN31">
        <f t="shared" si="36"/>
        <v>64</v>
      </c>
      <c r="BO31">
        <f t="shared" si="36"/>
        <v>73</v>
      </c>
      <c r="BP31">
        <f t="shared" si="36"/>
        <v>70</v>
      </c>
      <c r="BQ31">
        <f t="shared" si="36"/>
        <v>65</v>
      </c>
      <c r="BR31">
        <f t="shared" si="36"/>
        <v>66</v>
      </c>
      <c r="BS31">
        <f t="shared" ref="BS31:CB40" si="37">sampx(pop, popsize,confLevel,NewSample)</f>
        <v>72</v>
      </c>
      <c r="BT31">
        <f t="shared" si="37"/>
        <v>68</v>
      </c>
      <c r="BU31">
        <f t="shared" si="37"/>
        <v>69</v>
      </c>
      <c r="BV31">
        <f t="shared" si="37"/>
        <v>72</v>
      </c>
      <c r="BW31">
        <f t="shared" si="37"/>
        <v>72</v>
      </c>
      <c r="BX31">
        <f t="shared" si="37"/>
        <v>74</v>
      </c>
      <c r="BY31">
        <f t="shared" si="37"/>
        <v>65</v>
      </c>
      <c r="BZ31">
        <f t="shared" si="37"/>
        <v>73</v>
      </c>
      <c r="CA31">
        <f t="shared" si="37"/>
        <v>71</v>
      </c>
      <c r="CB31">
        <f t="shared" si="37"/>
        <v>71</v>
      </c>
      <c r="CC31">
        <f t="shared" ref="CC31:CL40" si="38">sampx(pop, popsize,confLevel,NewSample)</f>
        <v>72</v>
      </c>
      <c r="CD31">
        <f t="shared" si="38"/>
        <v>73</v>
      </c>
      <c r="CE31">
        <f t="shared" si="38"/>
        <v>70</v>
      </c>
      <c r="CF31">
        <f t="shared" si="38"/>
        <v>75</v>
      </c>
      <c r="CG31">
        <f t="shared" si="38"/>
        <v>73</v>
      </c>
      <c r="CH31">
        <f t="shared" si="38"/>
        <v>75</v>
      </c>
      <c r="CI31">
        <f t="shared" si="38"/>
        <v>68</v>
      </c>
      <c r="CJ31">
        <f t="shared" si="38"/>
        <v>72</v>
      </c>
      <c r="CK31">
        <f t="shared" si="38"/>
        <v>71</v>
      </c>
      <c r="CL31">
        <f t="shared" si="38"/>
        <v>72</v>
      </c>
      <c r="CM31">
        <f t="shared" ref="CM31:CV40" si="39">sampx(pop, popsize,confLevel,NewSample)</f>
        <v>75</v>
      </c>
      <c r="CN31">
        <f t="shared" si="39"/>
        <v>75</v>
      </c>
      <c r="CO31">
        <f t="shared" si="39"/>
        <v>72</v>
      </c>
      <c r="CP31">
        <f t="shared" si="39"/>
        <v>71</v>
      </c>
      <c r="CQ31">
        <f t="shared" si="39"/>
        <v>69</v>
      </c>
      <c r="CR31">
        <f t="shared" si="39"/>
        <v>70</v>
      </c>
      <c r="CS31">
        <f t="shared" si="39"/>
        <v>72</v>
      </c>
      <c r="CT31">
        <f t="shared" si="39"/>
        <v>71</v>
      </c>
      <c r="CU31">
        <f t="shared" si="39"/>
        <v>63</v>
      </c>
      <c r="CV31">
        <f t="shared" si="39"/>
        <v>74</v>
      </c>
    </row>
    <row r="32" spans="1:100" x14ac:dyDescent="0.2">
      <c r="A32">
        <f t="shared" si="30"/>
        <v>63</v>
      </c>
      <c r="B32">
        <f t="shared" si="30"/>
        <v>64</v>
      </c>
      <c r="C32">
        <f t="shared" si="30"/>
        <v>74</v>
      </c>
      <c r="D32">
        <f t="shared" si="30"/>
        <v>71</v>
      </c>
      <c r="E32">
        <f t="shared" si="30"/>
        <v>73</v>
      </c>
      <c r="F32">
        <f t="shared" si="30"/>
        <v>69</v>
      </c>
      <c r="G32">
        <f t="shared" si="30"/>
        <v>65</v>
      </c>
      <c r="H32">
        <f t="shared" si="30"/>
        <v>65</v>
      </c>
      <c r="I32">
        <f t="shared" si="30"/>
        <v>73</v>
      </c>
      <c r="J32">
        <f t="shared" si="30"/>
        <v>67</v>
      </c>
      <c r="K32">
        <f t="shared" si="31"/>
        <v>72</v>
      </c>
      <c r="L32">
        <f t="shared" si="31"/>
        <v>73</v>
      </c>
      <c r="M32">
        <f t="shared" si="31"/>
        <v>74</v>
      </c>
      <c r="N32">
        <f t="shared" si="31"/>
        <v>71</v>
      </c>
      <c r="O32">
        <f t="shared" si="31"/>
        <v>74</v>
      </c>
      <c r="P32">
        <f t="shared" si="31"/>
        <v>75</v>
      </c>
      <c r="Q32">
        <f t="shared" si="31"/>
        <v>73</v>
      </c>
      <c r="R32">
        <f t="shared" si="31"/>
        <v>72</v>
      </c>
      <c r="S32">
        <f t="shared" si="31"/>
        <v>71</v>
      </c>
      <c r="T32">
        <f t="shared" si="31"/>
        <v>73</v>
      </c>
      <c r="U32">
        <f t="shared" si="32"/>
        <v>73</v>
      </c>
      <c r="V32">
        <f t="shared" si="32"/>
        <v>66</v>
      </c>
      <c r="W32">
        <f t="shared" si="32"/>
        <v>74</v>
      </c>
      <c r="X32">
        <f t="shared" si="32"/>
        <v>74</v>
      </c>
      <c r="Y32">
        <f t="shared" si="32"/>
        <v>72</v>
      </c>
      <c r="Z32">
        <f t="shared" si="32"/>
        <v>64</v>
      </c>
      <c r="AA32">
        <f t="shared" si="32"/>
        <v>71</v>
      </c>
      <c r="AB32">
        <f t="shared" si="32"/>
        <v>73</v>
      </c>
      <c r="AC32">
        <f t="shared" si="32"/>
        <v>70</v>
      </c>
      <c r="AD32">
        <f t="shared" si="32"/>
        <v>74</v>
      </c>
      <c r="AE32">
        <f t="shared" si="33"/>
        <v>73</v>
      </c>
      <c r="AF32">
        <f t="shared" si="33"/>
        <v>71</v>
      </c>
      <c r="AG32">
        <f t="shared" si="33"/>
        <v>75</v>
      </c>
      <c r="AH32">
        <f t="shared" si="33"/>
        <v>73</v>
      </c>
      <c r="AI32">
        <f t="shared" si="33"/>
        <v>75</v>
      </c>
      <c r="AJ32">
        <f t="shared" si="33"/>
        <v>75</v>
      </c>
      <c r="AK32">
        <f t="shared" si="33"/>
        <v>71</v>
      </c>
      <c r="AL32">
        <f t="shared" si="33"/>
        <v>68</v>
      </c>
      <c r="AM32">
        <f t="shared" si="33"/>
        <v>71</v>
      </c>
      <c r="AN32">
        <f t="shared" si="33"/>
        <v>71</v>
      </c>
      <c r="AO32">
        <f t="shared" si="34"/>
        <v>72</v>
      </c>
      <c r="AP32">
        <f t="shared" si="34"/>
        <v>64</v>
      </c>
      <c r="AQ32">
        <f t="shared" si="34"/>
        <v>66</v>
      </c>
      <c r="AR32">
        <f t="shared" si="34"/>
        <v>74</v>
      </c>
      <c r="AS32">
        <f t="shared" si="34"/>
        <v>74</v>
      </c>
      <c r="AT32">
        <f t="shared" si="34"/>
        <v>73</v>
      </c>
      <c r="AU32">
        <f t="shared" si="34"/>
        <v>71</v>
      </c>
      <c r="AV32">
        <f t="shared" si="34"/>
        <v>75</v>
      </c>
      <c r="AW32">
        <f t="shared" si="34"/>
        <v>73</v>
      </c>
      <c r="AX32">
        <f t="shared" si="34"/>
        <v>69</v>
      </c>
      <c r="AY32">
        <f t="shared" si="35"/>
        <v>75</v>
      </c>
      <c r="AZ32">
        <f t="shared" si="35"/>
        <v>71</v>
      </c>
      <c r="BA32">
        <f t="shared" si="35"/>
        <v>75</v>
      </c>
      <c r="BB32">
        <f t="shared" si="35"/>
        <v>74</v>
      </c>
      <c r="BC32">
        <f t="shared" si="35"/>
        <v>71</v>
      </c>
      <c r="BD32">
        <f t="shared" si="35"/>
        <v>75</v>
      </c>
      <c r="BE32">
        <f t="shared" si="35"/>
        <v>73</v>
      </c>
      <c r="BF32">
        <f t="shared" si="35"/>
        <v>72</v>
      </c>
      <c r="BG32">
        <f t="shared" si="35"/>
        <v>72</v>
      </c>
      <c r="BH32">
        <f t="shared" si="35"/>
        <v>73</v>
      </c>
      <c r="BI32">
        <f t="shared" si="36"/>
        <v>75</v>
      </c>
      <c r="BJ32">
        <f t="shared" si="36"/>
        <v>75</v>
      </c>
      <c r="BK32">
        <f t="shared" si="36"/>
        <v>70</v>
      </c>
      <c r="BL32">
        <f t="shared" si="36"/>
        <v>71</v>
      </c>
      <c r="BM32">
        <f t="shared" si="36"/>
        <v>75</v>
      </c>
      <c r="BN32">
        <f t="shared" si="36"/>
        <v>75</v>
      </c>
      <c r="BO32">
        <f t="shared" si="36"/>
        <v>69</v>
      </c>
      <c r="BP32">
        <f t="shared" si="36"/>
        <v>69</v>
      </c>
      <c r="BQ32">
        <f t="shared" si="36"/>
        <v>73</v>
      </c>
      <c r="BR32">
        <f t="shared" si="36"/>
        <v>71</v>
      </c>
      <c r="BS32">
        <f t="shared" si="37"/>
        <v>61</v>
      </c>
      <c r="BT32">
        <f t="shared" si="37"/>
        <v>67</v>
      </c>
      <c r="BU32">
        <f t="shared" si="37"/>
        <v>73</v>
      </c>
      <c r="BV32">
        <f t="shared" si="37"/>
        <v>74</v>
      </c>
      <c r="BW32">
        <f t="shared" si="37"/>
        <v>72</v>
      </c>
      <c r="BX32">
        <f t="shared" si="37"/>
        <v>72</v>
      </c>
      <c r="BY32">
        <f t="shared" si="37"/>
        <v>75</v>
      </c>
      <c r="BZ32">
        <f t="shared" si="37"/>
        <v>63</v>
      </c>
      <c r="CA32">
        <f t="shared" si="37"/>
        <v>71</v>
      </c>
      <c r="CB32">
        <f t="shared" si="37"/>
        <v>74</v>
      </c>
      <c r="CC32">
        <f t="shared" si="38"/>
        <v>69</v>
      </c>
      <c r="CD32">
        <f t="shared" si="38"/>
        <v>68</v>
      </c>
      <c r="CE32">
        <f t="shared" si="38"/>
        <v>75</v>
      </c>
      <c r="CF32">
        <f t="shared" si="38"/>
        <v>75</v>
      </c>
      <c r="CG32">
        <f t="shared" si="38"/>
        <v>74</v>
      </c>
      <c r="CH32">
        <f t="shared" si="38"/>
        <v>73</v>
      </c>
      <c r="CI32">
        <f t="shared" si="38"/>
        <v>64</v>
      </c>
      <c r="CJ32">
        <f t="shared" si="38"/>
        <v>73</v>
      </c>
      <c r="CK32">
        <f t="shared" si="38"/>
        <v>74</v>
      </c>
      <c r="CL32">
        <f t="shared" si="38"/>
        <v>70</v>
      </c>
      <c r="CM32">
        <f t="shared" si="39"/>
        <v>68</v>
      </c>
      <c r="CN32">
        <f t="shared" si="39"/>
        <v>73</v>
      </c>
      <c r="CO32">
        <f t="shared" si="39"/>
        <v>75</v>
      </c>
      <c r="CP32">
        <f t="shared" si="39"/>
        <v>73</v>
      </c>
      <c r="CQ32">
        <f t="shared" si="39"/>
        <v>64</v>
      </c>
      <c r="CR32">
        <f t="shared" si="39"/>
        <v>73</v>
      </c>
      <c r="CS32">
        <f t="shared" si="39"/>
        <v>73</v>
      </c>
      <c r="CT32">
        <f t="shared" si="39"/>
        <v>73</v>
      </c>
      <c r="CU32">
        <f t="shared" si="39"/>
        <v>73</v>
      </c>
      <c r="CV32">
        <f t="shared" si="39"/>
        <v>72</v>
      </c>
    </row>
    <row r="33" spans="1:100" x14ac:dyDescent="0.2">
      <c r="A33">
        <f t="shared" si="30"/>
        <v>73</v>
      </c>
      <c r="B33">
        <f t="shared" si="30"/>
        <v>75</v>
      </c>
      <c r="C33">
        <f t="shared" si="30"/>
        <v>73</v>
      </c>
      <c r="D33">
        <f t="shared" si="30"/>
        <v>72</v>
      </c>
      <c r="E33">
        <f t="shared" si="30"/>
        <v>63</v>
      </c>
      <c r="F33">
        <f t="shared" si="30"/>
        <v>69</v>
      </c>
      <c r="G33">
        <f t="shared" si="30"/>
        <v>71</v>
      </c>
      <c r="H33">
        <f t="shared" si="30"/>
        <v>69</v>
      </c>
      <c r="I33">
        <f t="shared" si="30"/>
        <v>71</v>
      </c>
      <c r="J33">
        <f t="shared" si="30"/>
        <v>71</v>
      </c>
      <c r="K33">
        <f t="shared" si="31"/>
        <v>69</v>
      </c>
      <c r="L33">
        <f t="shared" si="31"/>
        <v>71</v>
      </c>
      <c r="M33">
        <f t="shared" si="31"/>
        <v>73</v>
      </c>
      <c r="N33">
        <f t="shared" si="31"/>
        <v>71</v>
      </c>
      <c r="O33">
        <f t="shared" si="31"/>
        <v>68</v>
      </c>
      <c r="P33">
        <f t="shared" si="31"/>
        <v>62</v>
      </c>
      <c r="Q33">
        <f t="shared" si="31"/>
        <v>74</v>
      </c>
      <c r="R33">
        <f t="shared" si="31"/>
        <v>74</v>
      </c>
      <c r="S33">
        <f t="shared" si="31"/>
        <v>73</v>
      </c>
      <c r="T33">
        <f t="shared" si="31"/>
        <v>64</v>
      </c>
      <c r="U33">
        <f t="shared" si="32"/>
        <v>72</v>
      </c>
      <c r="V33">
        <f t="shared" si="32"/>
        <v>64</v>
      </c>
      <c r="W33">
        <f t="shared" si="32"/>
        <v>62</v>
      </c>
      <c r="X33">
        <f t="shared" si="32"/>
        <v>75</v>
      </c>
      <c r="Y33">
        <f t="shared" si="32"/>
        <v>73</v>
      </c>
      <c r="Z33">
        <f t="shared" si="32"/>
        <v>65</v>
      </c>
      <c r="AA33">
        <f t="shared" si="32"/>
        <v>71</v>
      </c>
      <c r="AB33">
        <f t="shared" si="32"/>
        <v>69</v>
      </c>
      <c r="AC33">
        <f t="shared" si="32"/>
        <v>71</v>
      </c>
      <c r="AD33">
        <f t="shared" si="32"/>
        <v>72</v>
      </c>
      <c r="AE33">
        <f t="shared" si="33"/>
        <v>64</v>
      </c>
      <c r="AF33">
        <f t="shared" si="33"/>
        <v>67</v>
      </c>
      <c r="AG33">
        <f t="shared" si="33"/>
        <v>66</v>
      </c>
      <c r="AH33">
        <f t="shared" si="33"/>
        <v>72</v>
      </c>
      <c r="AI33">
        <f t="shared" si="33"/>
        <v>73</v>
      </c>
      <c r="AJ33">
        <f t="shared" si="33"/>
        <v>64</v>
      </c>
      <c r="AK33">
        <f t="shared" si="33"/>
        <v>69</v>
      </c>
      <c r="AL33">
        <f t="shared" si="33"/>
        <v>73</v>
      </c>
      <c r="AM33">
        <f t="shared" si="33"/>
        <v>74</v>
      </c>
      <c r="AN33">
        <f t="shared" si="33"/>
        <v>71</v>
      </c>
      <c r="AO33">
        <f t="shared" si="34"/>
        <v>75</v>
      </c>
      <c r="AP33">
        <f t="shared" si="34"/>
        <v>75</v>
      </c>
      <c r="AQ33">
        <f t="shared" si="34"/>
        <v>72</v>
      </c>
      <c r="AR33">
        <f t="shared" si="34"/>
        <v>74</v>
      </c>
      <c r="AS33">
        <f t="shared" si="34"/>
        <v>66</v>
      </c>
      <c r="AT33">
        <f t="shared" si="34"/>
        <v>75</v>
      </c>
      <c r="AU33">
        <f t="shared" si="34"/>
        <v>75</v>
      </c>
      <c r="AV33">
        <f t="shared" si="34"/>
        <v>73</v>
      </c>
      <c r="AW33">
        <f t="shared" si="34"/>
        <v>71</v>
      </c>
      <c r="AX33">
        <f t="shared" si="34"/>
        <v>71</v>
      </c>
      <c r="AY33">
        <f t="shared" si="35"/>
        <v>64</v>
      </c>
      <c r="AZ33">
        <f t="shared" si="35"/>
        <v>71</v>
      </c>
      <c r="BA33">
        <f t="shared" si="35"/>
        <v>66</v>
      </c>
      <c r="BB33">
        <f t="shared" si="35"/>
        <v>73</v>
      </c>
      <c r="BC33">
        <f t="shared" si="35"/>
        <v>71</v>
      </c>
      <c r="BD33">
        <f t="shared" si="35"/>
        <v>75</v>
      </c>
      <c r="BE33">
        <f t="shared" si="35"/>
        <v>75</v>
      </c>
      <c r="BF33">
        <f t="shared" si="35"/>
        <v>73</v>
      </c>
      <c r="BG33">
        <f t="shared" si="35"/>
        <v>73</v>
      </c>
      <c r="BH33">
        <f t="shared" si="35"/>
        <v>75</v>
      </c>
      <c r="BI33">
        <f t="shared" si="36"/>
        <v>69</v>
      </c>
      <c r="BJ33">
        <f t="shared" si="36"/>
        <v>67</v>
      </c>
      <c r="BK33">
        <f t="shared" si="36"/>
        <v>69</v>
      </c>
      <c r="BL33">
        <f t="shared" si="36"/>
        <v>74</v>
      </c>
      <c r="BM33">
        <f t="shared" si="36"/>
        <v>73</v>
      </c>
      <c r="BN33">
        <f t="shared" si="36"/>
        <v>74</v>
      </c>
      <c r="BO33">
        <f t="shared" si="36"/>
        <v>64</v>
      </c>
      <c r="BP33">
        <f t="shared" si="36"/>
        <v>71</v>
      </c>
      <c r="BQ33">
        <f t="shared" si="36"/>
        <v>72</v>
      </c>
      <c r="BR33">
        <f t="shared" si="36"/>
        <v>75</v>
      </c>
      <c r="BS33">
        <f t="shared" si="37"/>
        <v>75</v>
      </c>
      <c r="BT33">
        <f t="shared" si="37"/>
        <v>74</v>
      </c>
      <c r="BU33">
        <f t="shared" si="37"/>
        <v>75</v>
      </c>
      <c r="BV33">
        <f t="shared" si="37"/>
        <v>64</v>
      </c>
      <c r="BW33">
        <f t="shared" si="37"/>
        <v>75</v>
      </c>
      <c r="BX33">
        <f t="shared" si="37"/>
        <v>71</v>
      </c>
      <c r="BY33">
        <f t="shared" si="37"/>
        <v>71</v>
      </c>
      <c r="BZ33">
        <f t="shared" si="37"/>
        <v>71</v>
      </c>
      <c r="CA33">
        <f t="shared" si="37"/>
        <v>72</v>
      </c>
      <c r="CB33">
        <f t="shared" si="37"/>
        <v>71</v>
      </c>
      <c r="CC33">
        <f t="shared" si="38"/>
        <v>75</v>
      </c>
      <c r="CD33">
        <f t="shared" si="38"/>
        <v>68</v>
      </c>
      <c r="CE33">
        <f t="shared" si="38"/>
        <v>72</v>
      </c>
      <c r="CF33">
        <f t="shared" si="38"/>
        <v>72</v>
      </c>
      <c r="CG33">
        <f t="shared" si="38"/>
        <v>73</v>
      </c>
      <c r="CH33">
        <f t="shared" si="38"/>
        <v>73</v>
      </c>
      <c r="CI33">
        <f t="shared" si="38"/>
        <v>75</v>
      </c>
      <c r="CJ33">
        <f t="shared" si="38"/>
        <v>71</v>
      </c>
      <c r="CK33">
        <f t="shared" si="38"/>
        <v>72</v>
      </c>
      <c r="CL33">
        <f t="shared" si="38"/>
        <v>72</v>
      </c>
      <c r="CM33">
        <f t="shared" si="39"/>
        <v>75</v>
      </c>
      <c r="CN33">
        <f t="shared" si="39"/>
        <v>72</v>
      </c>
      <c r="CO33">
        <f t="shared" si="39"/>
        <v>68</v>
      </c>
      <c r="CP33">
        <f t="shared" si="39"/>
        <v>67</v>
      </c>
      <c r="CQ33">
        <f t="shared" si="39"/>
        <v>73</v>
      </c>
      <c r="CR33">
        <f t="shared" si="39"/>
        <v>72</v>
      </c>
      <c r="CS33">
        <f t="shared" si="39"/>
        <v>72</v>
      </c>
      <c r="CT33">
        <f t="shared" si="39"/>
        <v>75</v>
      </c>
      <c r="CU33">
        <f t="shared" si="39"/>
        <v>74</v>
      </c>
      <c r="CV33">
        <f t="shared" si="39"/>
        <v>71</v>
      </c>
    </row>
    <row r="34" spans="1:100" x14ac:dyDescent="0.2">
      <c r="A34">
        <f t="shared" si="30"/>
        <v>71</v>
      </c>
      <c r="B34">
        <f t="shared" si="30"/>
        <v>75</v>
      </c>
      <c r="C34">
        <f t="shared" si="30"/>
        <v>73</v>
      </c>
      <c r="D34">
        <f t="shared" si="30"/>
        <v>75</v>
      </c>
      <c r="E34">
        <f t="shared" si="30"/>
        <v>75</v>
      </c>
      <c r="F34">
        <f t="shared" si="30"/>
        <v>72</v>
      </c>
      <c r="G34">
        <f t="shared" si="30"/>
        <v>70</v>
      </c>
      <c r="H34">
        <f t="shared" si="30"/>
        <v>69</v>
      </c>
      <c r="I34">
        <f t="shared" si="30"/>
        <v>75</v>
      </c>
      <c r="J34">
        <f t="shared" si="30"/>
        <v>70</v>
      </c>
      <c r="K34">
        <f t="shared" si="31"/>
        <v>75</v>
      </c>
      <c r="L34">
        <f t="shared" si="31"/>
        <v>72</v>
      </c>
      <c r="M34">
        <f t="shared" si="31"/>
        <v>73</v>
      </c>
      <c r="N34">
        <f t="shared" si="31"/>
        <v>70</v>
      </c>
      <c r="O34">
        <f t="shared" si="31"/>
        <v>75</v>
      </c>
      <c r="P34">
        <f t="shared" si="31"/>
        <v>75</v>
      </c>
      <c r="Q34">
        <f t="shared" si="31"/>
        <v>73</v>
      </c>
      <c r="R34">
        <f t="shared" si="31"/>
        <v>64</v>
      </c>
      <c r="S34">
        <f t="shared" si="31"/>
        <v>65</v>
      </c>
      <c r="T34">
        <f t="shared" si="31"/>
        <v>74</v>
      </c>
      <c r="U34">
        <f t="shared" si="32"/>
        <v>68</v>
      </c>
      <c r="V34">
        <f t="shared" si="32"/>
        <v>75</v>
      </c>
      <c r="W34">
        <f t="shared" si="32"/>
        <v>72</v>
      </c>
      <c r="X34">
        <f t="shared" si="32"/>
        <v>74</v>
      </c>
      <c r="Y34">
        <f t="shared" si="32"/>
        <v>73</v>
      </c>
      <c r="Z34">
        <f t="shared" si="32"/>
        <v>73</v>
      </c>
      <c r="AA34">
        <f t="shared" si="32"/>
        <v>72</v>
      </c>
      <c r="AB34">
        <f t="shared" si="32"/>
        <v>75</v>
      </c>
      <c r="AC34">
        <f t="shared" si="32"/>
        <v>65</v>
      </c>
      <c r="AD34">
        <f t="shared" si="32"/>
        <v>73</v>
      </c>
      <c r="AE34">
        <f t="shared" si="33"/>
        <v>71</v>
      </c>
      <c r="AF34">
        <f t="shared" si="33"/>
        <v>69</v>
      </c>
      <c r="AG34">
        <f t="shared" si="33"/>
        <v>63</v>
      </c>
      <c r="AH34">
        <f t="shared" si="33"/>
        <v>71</v>
      </c>
      <c r="AI34">
        <f t="shared" si="33"/>
        <v>73</v>
      </c>
      <c r="AJ34">
        <f t="shared" si="33"/>
        <v>71</v>
      </c>
      <c r="AK34">
        <f t="shared" si="33"/>
        <v>69</v>
      </c>
      <c r="AL34">
        <f t="shared" si="33"/>
        <v>74</v>
      </c>
      <c r="AM34">
        <f t="shared" si="33"/>
        <v>72</v>
      </c>
      <c r="AN34">
        <f t="shared" si="33"/>
        <v>64</v>
      </c>
      <c r="AO34">
        <f t="shared" si="34"/>
        <v>72</v>
      </c>
      <c r="AP34">
        <f t="shared" si="34"/>
        <v>74</v>
      </c>
      <c r="AQ34">
        <f t="shared" si="34"/>
        <v>65</v>
      </c>
      <c r="AR34">
        <f t="shared" si="34"/>
        <v>71</v>
      </c>
      <c r="AS34">
        <f t="shared" si="34"/>
        <v>72</v>
      </c>
      <c r="AT34">
        <f t="shared" si="34"/>
        <v>72</v>
      </c>
      <c r="AU34">
        <f t="shared" si="34"/>
        <v>69</v>
      </c>
      <c r="AV34">
        <f t="shared" si="34"/>
        <v>71</v>
      </c>
      <c r="AW34">
        <f t="shared" si="34"/>
        <v>73</v>
      </c>
      <c r="AX34">
        <f t="shared" si="34"/>
        <v>66</v>
      </c>
      <c r="AY34">
        <f t="shared" si="35"/>
        <v>74</v>
      </c>
      <c r="AZ34">
        <f t="shared" si="35"/>
        <v>65</v>
      </c>
      <c r="BA34">
        <f t="shared" si="35"/>
        <v>67</v>
      </c>
      <c r="BB34">
        <f t="shared" si="35"/>
        <v>64</v>
      </c>
      <c r="BC34">
        <f t="shared" si="35"/>
        <v>61</v>
      </c>
      <c r="BD34">
        <f t="shared" si="35"/>
        <v>72</v>
      </c>
      <c r="BE34">
        <f t="shared" si="35"/>
        <v>72</v>
      </c>
      <c r="BF34">
        <f t="shared" si="35"/>
        <v>67</v>
      </c>
      <c r="BG34">
        <f t="shared" si="35"/>
        <v>67</v>
      </c>
      <c r="BH34">
        <f t="shared" si="35"/>
        <v>67</v>
      </c>
      <c r="BI34">
        <f t="shared" si="36"/>
        <v>74</v>
      </c>
      <c r="BJ34">
        <f t="shared" si="36"/>
        <v>67</v>
      </c>
      <c r="BK34">
        <f t="shared" si="36"/>
        <v>74</v>
      </c>
      <c r="BL34">
        <f t="shared" si="36"/>
        <v>74</v>
      </c>
      <c r="BM34">
        <f t="shared" si="36"/>
        <v>75</v>
      </c>
      <c r="BN34">
        <f t="shared" si="36"/>
        <v>70</v>
      </c>
      <c r="BO34">
        <f t="shared" si="36"/>
        <v>72</v>
      </c>
      <c r="BP34">
        <f t="shared" si="36"/>
        <v>69</v>
      </c>
      <c r="BQ34">
        <f t="shared" si="36"/>
        <v>74</v>
      </c>
      <c r="BR34">
        <f t="shared" si="36"/>
        <v>61</v>
      </c>
      <c r="BS34">
        <f t="shared" si="37"/>
        <v>75</v>
      </c>
      <c r="BT34">
        <f t="shared" si="37"/>
        <v>73</v>
      </c>
      <c r="BU34">
        <f t="shared" si="37"/>
        <v>73</v>
      </c>
      <c r="BV34">
        <f t="shared" si="37"/>
        <v>75</v>
      </c>
      <c r="BW34">
        <f t="shared" si="37"/>
        <v>65</v>
      </c>
      <c r="BX34">
        <f t="shared" si="37"/>
        <v>71</v>
      </c>
      <c r="BY34">
        <f t="shared" si="37"/>
        <v>71</v>
      </c>
      <c r="BZ34">
        <f t="shared" si="37"/>
        <v>73</v>
      </c>
      <c r="CA34">
        <f t="shared" si="37"/>
        <v>75</v>
      </c>
      <c r="CB34">
        <f t="shared" si="37"/>
        <v>73</v>
      </c>
      <c r="CC34">
        <f t="shared" si="38"/>
        <v>74</v>
      </c>
      <c r="CD34">
        <f t="shared" si="38"/>
        <v>74</v>
      </c>
      <c r="CE34">
        <f t="shared" si="38"/>
        <v>63</v>
      </c>
      <c r="CF34">
        <f t="shared" si="38"/>
        <v>70</v>
      </c>
      <c r="CG34">
        <f t="shared" si="38"/>
        <v>64</v>
      </c>
      <c r="CH34">
        <f t="shared" si="38"/>
        <v>73</v>
      </c>
      <c r="CI34">
        <f t="shared" si="38"/>
        <v>73</v>
      </c>
      <c r="CJ34">
        <f t="shared" si="38"/>
        <v>69</v>
      </c>
      <c r="CK34">
        <f t="shared" si="38"/>
        <v>73</v>
      </c>
      <c r="CL34">
        <f t="shared" si="38"/>
        <v>73</v>
      </c>
      <c r="CM34">
        <f t="shared" si="39"/>
        <v>73</v>
      </c>
      <c r="CN34">
        <f t="shared" si="39"/>
        <v>70</v>
      </c>
      <c r="CO34">
        <f t="shared" si="39"/>
        <v>72</v>
      </c>
      <c r="CP34">
        <f t="shared" si="39"/>
        <v>69</v>
      </c>
      <c r="CQ34">
        <f t="shared" si="39"/>
        <v>72</v>
      </c>
      <c r="CR34">
        <f t="shared" si="39"/>
        <v>73</v>
      </c>
      <c r="CS34">
        <f t="shared" si="39"/>
        <v>74</v>
      </c>
      <c r="CT34">
        <f t="shared" si="39"/>
        <v>67</v>
      </c>
      <c r="CU34">
        <f t="shared" si="39"/>
        <v>66</v>
      </c>
      <c r="CV34">
        <f t="shared" si="39"/>
        <v>62</v>
      </c>
    </row>
    <row r="35" spans="1:100" x14ac:dyDescent="0.2">
      <c r="A35">
        <f t="shared" si="30"/>
        <v>75</v>
      </c>
      <c r="B35">
        <f t="shared" si="30"/>
        <v>69</v>
      </c>
      <c r="C35">
        <f t="shared" si="30"/>
        <v>70</v>
      </c>
      <c r="D35">
        <f t="shared" si="30"/>
        <v>62</v>
      </c>
      <c r="E35">
        <f t="shared" si="30"/>
        <v>74</v>
      </c>
      <c r="F35">
        <f t="shared" si="30"/>
        <v>68</v>
      </c>
      <c r="G35">
        <f t="shared" si="30"/>
        <v>71</v>
      </c>
      <c r="H35">
        <f t="shared" si="30"/>
        <v>73</v>
      </c>
      <c r="I35">
        <f t="shared" si="30"/>
        <v>69</v>
      </c>
      <c r="J35">
        <f t="shared" si="30"/>
        <v>71</v>
      </c>
      <c r="K35">
        <f t="shared" si="31"/>
        <v>72</v>
      </c>
      <c r="L35">
        <f t="shared" si="31"/>
        <v>69</v>
      </c>
      <c r="M35">
        <f t="shared" si="31"/>
        <v>74</v>
      </c>
      <c r="N35">
        <f t="shared" si="31"/>
        <v>74</v>
      </c>
      <c r="O35">
        <f t="shared" si="31"/>
        <v>72</v>
      </c>
      <c r="P35">
        <f t="shared" si="31"/>
        <v>71</v>
      </c>
      <c r="Q35">
        <f t="shared" si="31"/>
        <v>73</v>
      </c>
      <c r="R35">
        <f t="shared" si="31"/>
        <v>73</v>
      </c>
      <c r="S35">
        <f t="shared" si="31"/>
        <v>75</v>
      </c>
      <c r="T35">
        <f t="shared" si="31"/>
        <v>71</v>
      </c>
      <c r="U35">
        <f t="shared" si="32"/>
        <v>69</v>
      </c>
      <c r="V35">
        <f t="shared" si="32"/>
        <v>73</v>
      </c>
      <c r="W35">
        <f t="shared" si="32"/>
        <v>70</v>
      </c>
      <c r="X35">
        <f t="shared" si="32"/>
        <v>73</v>
      </c>
      <c r="Y35">
        <f t="shared" si="32"/>
        <v>72</v>
      </c>
      <c r="Z35">
        <f t="shared" si="32"/>
        <v>75</v>
      </c>
      <c r="AA35">
        <f t="shared" si="32"/>
        <v>64</v>
      </c>
      <c r="AB35">
        <f t="shared" si="32"/>
        <v>73</v>
      </c>
      <c r="AC35">
        <f t="shared" si="32"/>
        <v>70</v>
      </c>
      <c r="AD35">
        <f t="shared" si="32"/>
        <v>71</v>
      </c>
      <c r="AE35">
        <f t="shared" si="33"/>
        <v>72</v>
      </c>
      <c r="AF35">
        <f t="shared" si="33"/>
        <v>73</v>
      </c>
      <c r="AG35">
        <f t="shared" si="33"/>
        <v>74</v>
      </c>
      <c r="AH35">
        <f t="shared" si="33"/>
        <v>74</v>
      </c>
      <c r="AI35">
        <f t="shared" si="33"/>
        <v>70</v>
      </c>
      <c r="AJ35">
        <f t="shared" si="33"/>
        <v>75</v>
      </c>
      <c r="AK35">
        <f t="shared" si="33"/>
        <v>75</v>
      </c>
      <c r="AL35">
        <f t="shared" si="33"/>
        <v>72</v>
      </c>
      <c r="AM35">
        <f t="shared" si="33"/>
        <v>71</v>
      </c>
      <c r="AN35">
        <f t="shared" si="33"/>
        <v>72</v>
      </c>
      <c r="AO35">
        <f t="shared" si="34"/>
        <v>74</v>
      </c>
      <c r="AP35">
        <f t="shared" si="34"/>
        <v>64</v>
      </c>
      <c r="AQ35">
        <f t="shared" si="34"/>
        <v>75</v>
      </c>
      <c r="AR35">
        <f t="shared" si="34"/>
        <v>69</v>
      </c>
      <c r="AS35">
        <f t="shared" si="34"/>
        <v>71</v>
      </c>
      <c r="AT35">
        <f t="shared" si="34"/>
        <v>63</v>
      </c>
      <c r="AU35">
        <f t="shared" si="34"/>
        <v>68</v>
      </c>
      <c r="AV35">
        <f t="shared" si="34"/>
        <v>74</v>
      </c>
      <c r="AW35">
        <f t="shared" si="34"/>
        <v>75</v>
      </c>
      <c r="AX35">
        <f t="shared" si="34"/>
        <v>75</v>
      </c>
      <c r="AY35">
        <f t="shared" si="35"/>
        <v>73</v>
      </c>
      <c r="AZ35">
        <f t="shared" si="35"/>
        <v>71</v>
      </c>
      <c r="BA35">
        <f t="shared" si="35"/>
        <v>71</v>
      </c>
      <c r="BB35">
        <f t="shared" si="35"/>
        <v>70</v>
      </c>
      <c r="BC35">
        <f t="shared" si="35"/>
        <v>73</v>
      </c>
      <c r="BD35">
        <f t="shared" si="35"/>
        <v>68</v>
      </c>
      <c r="BE35">
        <f t="shared" si="35"/>
        <v>75</v>
      </c>
      <c r="BF35">
        <f t="shared" si="35"/>
        <v>71</v>
      </c>
      <c r="BG35">
        <f t="shared" si="35"/>
        <v>70</v>
      </c>
      <c r="BH35">
        <f t="shared" si="35"/>
        <v>67</v>
      </c>
      <c r="BI35">
        <f t="shared" si="36"/>
        <v>74</v>
      </c>
      <c r="BJ35">
        <f t="shared" si="36"/>
        <v>70</v>
      </c>
      <c r="BK35">
        <f t="shared" si="36"/>
        <v>72</v>
      </c>
      <c r="BL35">
        <f t="shared" si="36"/>
        <v>72</v>
      </c>
      <c r="BM35">
        <f t="shared" si="36"/>
        <v>71</v>
      </c>
      <c r="BN35">
        <f t="shared" si="36"/>
        <v>75</v>
      </c>
      <c r="BO35">
        <f t="shared" si="36"/>
        <v>69</v>
      </c>
      <c r="BP35">
        <f t="shared" si="36"/>
        <v>67</v>
      </c>
      <c r="BQ35">
        <f t="shared" si="36"/>
        <v>75</v>
      </c>
      <c r="BR35">
        <f t="shared" si="36"/>
        <v>68</v>
      </c>
      <c r="BS35">
        <f t="shared" si="37"/>
        <v>75</v>
      </c>
      <c r="BT35">
        <f t="shared" si="37"/>
        <v>75</v>
      </c>
      <c r="BU35">
        <f t="shared" si="37"/>
        <v>68</v>
      </c>
      <c r="BV35">
        <f t="shared" si="37"/>
        <v>75</v>
      </c>
      <c r="BW35">
        <f t="shared" si="37"/>
        <v>64</v>
      </c>
      <c r="BX35">
        <f t="shared" si="37"/>
        <v>72</v>
      </c>
      <c r="BY35">
        <f t="shared" si="37"/>
        <v>74</v>
      </c>
      <c r="BZ35">
        <f t="shared" si="37"/>
        <v>68</v>
      </c>
      <c r="CA35">
        <f t="shared" si="37"/>
        <v>62</v>
      </c>
      <c r="CB35">
        <f t="shared" si="37"/>
        <v>70</v>
      </c>
      <c r="CC35">
        <f t="shared" si="38"/>
        <v>70</v>
      </c>
      <c r="CD35">
        <f t="shared" si="38"/>
        <v>71</v>
      </c>
      <c r="CE35">
        <f t="shared" si="38"/>
        <v>72</v>
      </c>
      <c r="CF35">
        <f t="shared" si="38"/>
        <v>74</v>
      </c>
      <c r="CG35">
        <f t="shared" si="38"/>
        <v>70</v>
      </c>
      <c r="CH35">
        <f t="shared" si="38"/>
        <v>75</v>
      </c>
      <c r="CI35">
        <f t="shared" si="38"/>
        <v>71</v>
      </c>
      <c r="CJ35">
        <f t="shared" si="38"/>
        <v>72</v>
      </c>
      <c r="CK35">
        <f t="shared" si="38"/>
        <v>72</v>
      </c>
      <c r="CL35">
        <f t="shared" si="38"/>
        <v>70</v>
      </c>
      <c r="CM35">
        <f t="shared" si="39"/>
        <v>72</v>
      </c>
      <c r="CN35">
        <f t="shared" si="39"/>
        <v>73</v>
      </c>
      <c r="CO35">
        <f t="shared" si="39"/>
        <v>74</v>
      </c>
      <c r="CP35">
        <f t="shared" si="39"/>
        <v>74</v>
      </c>
      <c r="CQ35">
        <f t="shared" si="39"/>
        <v>72</v>
      </c>
      <c r="CR35">
        <f t="shared" si="39"/>
        <v>72</v>
      </c>
      <c r="CS35">
        <f t="shared" si="39"/>
        <v>75</v>
      </c>
      <c r="CT35">
        <f t="shared" si="39"/>
        <v>75</v>
      </c>
      <c r="CU35">
        <f t="shared" si="39"/>
        <v>72</v>
      </c>
      <c r="CV35">
        <f t="shared" si="39"/>
        <v>74</v>
      </c>
    </row>
    <row r="36" spans="1:100" x14ac:dyDescent="0.2">
      <c r="A36">
        <f t="shared" si="30"/>
        <v>74</v>
      </c>
      <c r="B36">
        <f t="shared" si="30"/>
        <v>75</v>
      </c>
      <c r="C36">
        <f t="shared" si="30"/>
        <v>71</v>
      </c>
      <c r="D36">
        <f t="shared" si="30"/>
        <v>70</v>
      </c>
      <c r="E36">
        <f t="shared" si="30"/>
        <v>75</v>
      </c>
      <c r="F36">
        <f t="shared" si="30"/>
        <v>71</v>
      </c>
      <c r="G36">
        <f t="shared" si="30"/>
        <v>70</v>
      </c>
      <c r="H36">
        <f t="shared" si="30"/>
        <v>65</v>
      </c>
      <c r="I36">
        <f t="shared" si="30"/>
        <v>75</v>
      </c>
      <c r="J36">
        <f t="shared" si="30"/>
        <v>75</v>
      </c>
      <c r="K36">
        <f t="shared" si="31"/>
        <v>74</v>
      </c>
      <c r="L36">
        <f t="shared" si="31"/>
        <v>69</v>
      </c>
      <c r="M36">
        <f t="shared" si="31"/>
        <v>74</v>
      </c>
      <c r="N36">
        <f t="shared" si="31"/>
        <v>74</v>
      </c>
      <c r="O36">
        <f t="shared" si="31"/>
        <v>62</v>
      </c>
      <c r="P36">
        <f t="shared" si="31"/>
        <v>65</v>
      </c>
      <c r="Q36">
        <f t="shared" si="31"/>
        <v>75</v>
      </c>
      <c r="R36">
        <f t="shared" si="31"/>
        <v>67</v>
      </c>
      <c r="S36">
        <f t="shared" si="31"/>
        <v>71</v>
      </c>
      <c r="T36">
        <f t="shared" si="31"/>
        <v>73</v>
      </c>
      <c r="U36">
        <f t="shared" si="32"/>
        <v>72</v>
      </c>
      <c r="V36">
        <f t="shared" si="32"/>
        <v>73</v>
      </c>
      <c r="W36">
        <f t="shared" si="32"/>
        <v>73</v>
      </c>
      <c r="X36">
        <f t="shared" si="32"/>
        <v>70</v>
      </c>
      <c r="Y36">
        <f t="shared" si="32"/>
        <v>65</v>
      </c>
      <c r="Z36">
        <f t="shared" si="32"/>
        <v>70</v>
      </c>
      <c r="AA36">
        <f t="shared" si="32"/>
        <v>75</v>
      </c>
      <c r="AB36">
        <f t="shared" si="32"/>
        <v>74</v>
      </c>
      <c r="AC36">
        <f t="shared" si="32"/>
        <v>70</v>
      </c>
      <c r="AD36">
        <f t="shared" si="32"/>
        <v>73</v>
      </c>
      <c r="AE36">
        <f t="shared" si="33"/>
        <v>72</v>
      </c>
      <c r="AF36">
        <f t="shared" si="33"/>
        <v>72</v>
      </c>
      <c r="AG36">
        <f t="shared" si="33"/>
        <v>75</v>
      </c>
      <c r="AH36">
        <f t="shared" si="33"/>
        <v>70</v>
      </c>
      <c r="AI36">
        <f t="shared" si="33"/>
        <v>71</v>
      </c>
      <c r="AJ36">
        <f t="shared" si="33"/>
        <v>75</v>
      </c>
      <c r="AK36">
        <f t="shared" si="33"/>
        <v>73</v>
      </c>
      <c r="AL36">
        <f t="shared" si="33"/>
        <v>67</v>
      </c>
      <c r="AM36">
        <f t="shared" si="33"/>
        <v>72</v>
      </c>
      <c r="AN36">
        <f t="shared" si="33"/>
        <v>73</v>
      </c>
      <c r="AO36">
        <f t="shared" si="34"/>
        <v>69</v>
      </c>
      <c r="AP36">
        <f t="shared" si="34"/>
        <v>73</v>
      </c>
      <c r="AQ36">
        <f t="shared" si="34"/>
        <v>71</v>
      </c>
      <c r="AR36">
        <f t="shared" si="34"/>
        <v>70</v>
      </c>
      <c r="AS36">
        <f t="shared" si="34"/>
        <v>75</v>
      </c>
      <c r="AT36">
        <f t="shared" si="34"/>
        <v>72</v>
      </c>
      <c r="AU36">
        <f t="shared" si="34"/>
        <v>67</v>
      </c>
      <c r="AV36">
        <f t="shared" si="34"/>
        <v>75</v>
      </c>
      <c r="AW36">
        <f t="shared" si="34"/>
        <v>72</v>
      </c>
      <c r="AX36">
        <f t="shared" si="34"/>
        <v>71</v>
      </c>
      <c r="AY36">
        <f t="shared" si="35"/>
        <v>73</v>
      </c>
      <c r="AZ36">
        <f t="shared" si="35"/>
        <v>72</v>
      </c>
      <c r="BA36">
        <f t="shared" si="35"/>
        <v>72</v>
      </c>
      <c r="BB36">
        <f t="shared" si="35"/>
        <v>69</v>
      </c>
      <c r="BC36">
        <f t="shared" si="35"/>
        <v>74</v>
      </c>
      <c r="BD36">
        <f t="shared" si="35"/>
        <v>65</v>
      </c>
      <c r="BE36">
        <f t="shared" si="35"/>
        <v>75</v>
      </c>
      <c r="BF36">
        <f t="shared" si="35"/>
        <v>73</v>
      </c>
      <c r="BG36">
        <f t="shared" si="35"/>
        <v>70</v>
      </c>
      <c r="BH36">
        <f t="shared" si="35"/>
        <v>72</v>
      </c>
      <c r="BI36">
        <f t="shared" si="36"/>
        <v>72</v>
      </c>
      <c r="BJ36">
        <f t="shared" si="36"/>
        <v>74</v>
      </c>
      <c r="BK36">
        <f t="shared" si="36"/>
        <v>72</v>
      </c>
      <c r="BL36">
        <f t="shared" si="36"/>
        <v>74</v>
      </c>
      <c r="BM36">
        <f t="shared" si="36"/>
        <v>70</v>
      </c>
      <c r="BN36">
        <f t="shared" si="36"/>
        <v>73</v>
      </c>
      <c r="BO36">
        <f t="shared" si="36"/>
        <v>72</v>
      </c>
      <c r="BP36">
        <f t="shared" si="36"/>
        <v>72</v>
      </c>
      <c r="BQ36">
        <f t="shared" si="36"/>
        <v>75</v>
      </c>
      <c r="BR36">
        <f t="shared" si="36"/>
        <v>66</v>
      </c>
      <c r="BS36">
        <f t="shared" si="37"/>
        <v>73</v>
      </c>
      <c r="BT36">
        <f t="shared" si="37"/>
        <v>73</v>
      </c>
      <c r="BU36">
        <f t="shared" si="37"/>
        <v>64</v>
      </c>
      <c r="BV36">
        <f t="shared" si="37"/>
        <v>75</v>
      </c>
      <c r="BW36">
        <f t="shared" si="37"/>
        <v>72</v>
      </c>
      <c r="BX36">
        <f t="shared" si="37"/>
        <v>65</v>
      </c>
      <c r="BY36">
        <f t="shared" si="37"/>
        <v>74</v>
      </c>
      <c r="BZ36">
        <f t="shared" si="37"/>
        <v>71</v>
      </c>
      <c r="CA36">
        <f t="shared" si="37"/>
        <v>75</v>
      </c>
      <c r="CB36">
        <f t="shared" si="37"/>
        <v>75</v>
      </c>
      <c r="CC36">
        <f t="shared" si="38"/>
        <v>74</v>
      </c>
      <c r="CD36">
        <f t="shared" si="38"/>
        <v>68</v>
      </c>
      <c r="CE36">
        <f t="shared" si="38"/>
        <v>72</v>
      </c>
      <c r="CF36">
        <f t="shared" si="38"/>
        <v>61</v>
      </c>
      <c r="CG36">
        <f t="shared" si="38"/>
        <v>75</v>
      </c>
      <c r="CH36">
        <f t="shared" si="38"/>
        <v>73</v>
      </c>
      <c r="CI36">
        <f t="shared" si="38"/>
        <v>67</v>
      </c>
      <c r="CJ36">
        <f t="shared" si="38"/>
        <v>74</v>
      </c>
      <c r="CK36">
        <f t="shared" si="38"/>
        <v>62</v>
      </c>
      <c r="CL36">
        <f t="shared" si="38"/>
        <v>67</v>
      </c>
      <c r="CM36">
        <f t="shared" si="39"/>
        <v>69</v>
      </c>
      <c r="CN36">
        <f t="shared" si="39"/>
        <v>73</v>
      </c>
      <c r="CO36">
        <f t="shared" si="39"/>
        <v>70</v>
      </c>
      <c r="CP36">
        <f t="shared" si="39"/>
        <v>75</v>
      </c>
      <c r="CQ36">
        <f t="shared" si="39"/>
        <v>72</v>
      </c>
      <c r="CR36">
        <f t="shared" si="39"/>
        <v>74</v>
      </c>
      <c r="CS36">
        <f t="shared" si="39"/>
        <v>75</v>
      </c>
      <c r="CT36">
        <f t="shared" si="39"/>
        <v>66</v>
      </c>
      <c r="CU36">
        <f t="shared" si="39"/>
        <v>64</v>
      </c>
      <c r="CV36">
        <f t="shared" si="39"/>
        <v>75</v>
      </c>
    </row>
    <row r="37" spans="1:100" x14ac:dyDescent="0.2">
      <c r="A37">
        <f t="shared" si="30"/>
        <v>68</v>
      </c>
      <c r="B37">
        <f t="shared" si="30"/>
        <v>73</v>
      </c>
      <c r="C37">
        <f t="shared" si="30"/>
        <v>70</v>
      </c>
      <c r="D37">
        <f t="shared" si="30"/>
        <v>67</v>
      </c>
      <c r="E37">
        <f t="shared" si="30"/>
        <v>75</v>
      </c>
      <c r="F37">
        <f t="shared" si="30"/>
        <v>71</v>
      </c>
      <c r="G37">
        <f t="shared" si="30"/>
        <v>65</v>
      </c>
      <c r="H37">
        <f t="shared" si="30"/>
        <v>70</v>
      </c>
      <c r="I37">
        <f t="shared" si="30"/>
        <v>71</v>
      </c>
      <c r="J37">
        <f t="shared" si="30"/>
        <v>74</v>
      </c>
      <c r="K37">
        <f t="shared" si="31"/>
        <v>68</v>
      </c>
      <c r="L37">
        <f t="shared" si="31"/>
        <v>73</v>
      </c>
      <c r="M37">
        <f t="shared" si="31"/>
        <v>73</v>
      </c>
      <c r="N37">
        <f t="shared" si="31"/>
        <v>68</v>
      </c>
      <c r="O37">
        <f t="shared" si="31"/>
        <v>74</v>
      </c>
      <c r="P37">
        <f t="shared" si="31"/>
        <v>73</v>
      </c>
      <c r="Q37">
        <f t="shared" si="31"/>
        <v>75</v>
      </c>
      <c r="R37">
        <f t="shared" si="31"/>
        <v>64</v>
      </c>
      <c r="S37">
        <f t="shared" si="31"/>
        <v>74</v>
      </c>
      <c r="T37">
        <f t="shared" si="31"/>
        <v>72</v>
      </c>
      <c r="U37">
        <f t="shared" si="32"/>
        <v>71</v>
      </c>
      <c r="V37">
        <f t="shared" si="32"/>
        <v>73</v>
      </c>
      <c r="W37">
        <f t="shared" si="32"/>
        <v>68</v>
      </c>
      <c r="X37">
        <f t="shared" si="32"/>
        <v>75</v>
      </c>
      <c r="Y37">
        <f t="shared" si="32"/>
        <v>70</v>
      </c>
      <c r="Z37">
        <f t="shared" si="32"/>
        <v>75</v>
      </c>
      <c r="AA37">
        <f t="shared" si="32"/>
        <v>68</v>
      </c>
      <c r="AB37">
        <f t="shared" si="32"/>
        <v>72</v>
      </c>
      <c r="AC37">
        <f t="shared" si="32"/>
        <v>69</v>
      </c>
      <c r="AD37">
        <f t="shared" si="32"/>
        <v>75</v>
      </c>
      <c r="AE37">
        <f t="shared" si="33"/>
        <v>72</v>
      </c>
      <c r="AF37">
        <f t="shared" si="33"/>
        <v>75</v>
      </c>
      <c r="AG37">
        <f t="shared" si="33"/>
        <v>69</v>
      </c>
      <c r="AH37">
        <f t="shared" si="33"/>
        <v>67</v>
      </c>
      <c r="AI37">
        <f t="shared" si="33"/>
        <v>67</v>
      </c>
      <c r="AJ37">
        <f t="shared" si="33"/>
        <v>69</v>
      </c>
      <c r="AK37">
        <f t="shared" si="33"/>
        <v>71</v>
      </c>
      <c r="AL37">
        <f t="shared" si="33"/>
        <v>72</v>
      </c>
      <c r="AM37">
        <f t="shared" si="33"/>
        <v>72</v>
      </c>
      <c r="AN37">
        <f t="shared" si="33"/>
        <v>74</v>
      </c>
      <c r="AO37">
        <f t="shared" si="34"/>
        <v>67</v>
      </c>
      <c r="AP37">
        <f t="shared" si="34"/>
        <v>71</v>
      </c>
      <c r="AQ37">
        <f t="shared" si="34"/>
        <v>74</v>
      </c>
      <c r="AR37">
        <f t="shared" si="34"/>
        <v>66</v>
      </c>
      <c r="AS37">
        <f t="shared" si="34"/>
        <v>71</v>
      </c>
      <c r="AT37">
        <f t="shared" si="34"/>
        <v>73</v>
      </c>
      <c r="AU37">
        <f t="shared" si="34"/>
        <v>75</v>
      </c>
      <c r="AV37">
        <f t="shared" si="34"/>
        <v>75</v>
      </c>
      <c r="AW37">
        <f t="shared" si="34"/>
        <v>69</v>
      </c>
      <c r="AX37">
        <f t="shared" si="34"/>
        <v>72</v>
      </c>
      <c r="AY37">
        <f t="shared" si="35"/>
        <v>70</v>
      </c>
      <c r="AZ37">
        <f t="shared" si="35"/>
        <v>74</v>
      </c>
      <c r="BA37">
        <f t="shared" si="35"/>
        <v>75</v>
      </c>
      <c r="BB37">
        <f t="shared" si="35"/>
        <v>63</v>
      </c>
      <c r="BC37">
        <f t="shared" si="35"/>
        <v>74</v>
      </c>
      <c r="BD37">
        <f t="shared" si="35"/>
        <v>73</v>
      </c>
      <c r="BE37">
        <f t="shared" si="35"/>
        <v>72</v>
      </c>
      <c r="BF37">
        <f t="shared" si="35"/>
        <v>71</v>
      </c>
      <c r="BG37">
        <f t="shared" si="35"/>
        <v>72</v>
      </c>
      <c r="BH37">
        <f t="shared" si="35"/>
        <v>66</v>
      </c>
      <c r="BI37">
        <f t="shared" si="36"/>
        <v>64</v>
      </c>
      <c r="BJ37">
        <f t="shared" si="36"/>
        <v>68</v>
      </c>
      <c r="BK37">
        <f t="shared" si="36"/>
        <v>72</v>
      </c>
      <c r="BL37">
        <f t="shared" si="36"/>
        <v>73</v>
      </c>
      <c r="BM37">
        <f t="shared" si="36"/>
        <v>75</v>
      </c>
      <c r="BN37">
        <f t="shared" si="36"/>
        <v>71</v>
      </c>
      <c r="BO37">
        <f t="shared" si="36"/>
        <v>72</v>
      </c>
      <c r="BP37">
        <f t="shared" si="36"/>
        <v>72</v>
      </c>
      <c r="BQ37">
        <f t="shared" si="36"/>
        <v>70</v>
      </c>
      <c r="BR37">
        <f t="shared" si="36"/>
        <v>74</v>
      </c>
      <c r="BS37">
        <f t="shared" si="37"/>
        <v>73</v>
      </c>
      <c r="BT37">
        <f t="shared" si="37"/>
        <v>73</v>
      </c>
      <c r="BU37">
        <f t="shared" si="37"/>
        <v>71</v>
      </c>
      <c r="BV37">
        <f t="shared" si="37"/>
        <v>74</v>
      </c>
      <c r="BW37">
        <f t="shared" si="37"/>
        <v>74</v>
      </c>
      <c r="BX37">
        <f t="shared" si="37"/>
        <v>75</v>
      </c>
      <c r="BY37">
        <f t="shared" si="37"/>
        <v>63</v>
      </c>
      <c r="BZ37">
        <f t="shared" si="37"/>
        <v>71</v>
      </c>
      <c r="CA37">
        <f t="shared" si="37"/>
        <v>71</v>
      </c>
      <c r="CB37">
        <f t="shared" si="37"/>
        <v>75</v>
      </c>
      <c r="CC37">
        <f t="shared" si="38"/>
        <v>68</v>
      </c>
      <c r="CD37">
        <f t="shared" si="38"/>
        <v>72</v>
      </c>
      <c r="CE37">
        <f t="shared" si="38"/>
        <v>65</v>
      </c>
      <c r="CF37">
        <f t="shared" si="38"/>
        <v>75</v>
      </c>
      <c r="CG37">
        <f t="shared" si="38"/>
        <v>73</v>
      </c>
      <c r="CH37">
        <f t="shared" si="38"/>
        <v>73</v>
      </c>
      <c r="CI37">
        <f t="shared" si="38"/>
        <v>69</v>
      </c>
      <c r="CJ37">
        <f t="shared" si="38"/>
        <v>71</v>
      </c>
      <c r="CK37">
        <f t="shared" si="38"/>
        <v>72</v>
      </c>
      <c r="CL37">
        <f t="shared" si="38"/>
        <v>68</v>
      </c>
      <c r="CM37">
        <f t="shared" si="39"/>
        <v>73</v>
      </c>
      <c r="CN37">
        <f t="shared" si="39"/>
        <v>73</v>
      </c>
      <c r="CO37">
        <f t="shared" si="39"/>
        <v>67</v>
      </c>
      <c r="CP37">
        <f t="shared" si="39"/>
        <v>75</v>
      </c>
      <c r="CQ37">
        <f t="shared" si="39"/>
        <v>69</v>
      </c>
      <c r="CR37">
        <f t="shared" si="39"/>
        <v>72</v>
      </c>
      <c r="CS37">
        <f t="shared" si="39"/>
        <v>73</v>
      </c>
      <c r="CT37">
        <f t="shared" si="39"/>
        <v>68</v>
      </c>
      <c r="CU37">
        <f t="shared" si="39"/>
        <v>72</v>
      </c>
      <c r="CV37">
        <f t="shared" si="39"/>
        <v>69</v>
      </c>
    </row>
    <row r="38" spans="1:100" x14ac:dyDescent="0.2">
      <c r="A38">
        <f t="shared" si="30"/>
        <v>71</v>
      </c>
      <c r="B38">
        <f t="shared" si="30"/>
        <v>74</v>
      </c>
      <c r="C38">
        <f t="shared" si="30"/>
        <v>64</v>
      </c>
      <c r="D38">
        <f t="shared" si="30"/>
        <v>75</v>
      </c>
      <c r="E38">
        <f t="shared" si="30"/>
        <v>63</v>
      </c>
      <c r="F38">
        <f t="shared" si="30"/>
        <v>73</v>
      </c>
      <c r="G38">
        <f t="shared" si="30"/>
        <v>66</v>
      </c>
      <c r="H38">
        <f t="shared" si="30"/>
        <v>72</v>
      </c>
      <c r="I38">
        <f t="shared" si="30"/>
        <v>72</v>
      </c>
      <c r="J38">
        <f t="shared" si="30"/>
        <v>71</v>
      </c>
      <c r="K38">
        <f t="shared" si="31"/>
        <v>74</v>
      </c>
      <c r="L38">
        <f t="shared" si="31"/>
        <v>72</v>
      </c>
      <c r="M38">
        <f t="shared" si="31"/>
        <v>65</v>
      </c>
      <c r="N38">
        <f t="shared" si="31"/>
        <v>75</v>
      </c>
      <c r="O38">
        <f t="shared" si="31"/>
        <v>73</v>
      </c>
      <c r="P38">
        <f t="shared" si="31"/>
        <v>67</v>
      </c>
      <c r="Q38">
        <f t="shared" si="31"/>
        <v>63</v>
      </c>
      <c r="R38">
        <f t="shared" si="31"/>
        <v>75</v>
      </c>
      <c r="S38">
        <f t="shared" si="31"/>
        <v>72</v>
      </c>
      <c r="T38">
        <f t="shared" si="31"/>
        <v>68</v>
      </c>
      <c r="U38">
        <f t="shared" si="32"/>
        <v>71</v>
      </c>
      <c r="V38">
        <f t="shared" si="32"/>
        <v>66</v>
      </c>
      <c r="W38">
        <f t="shared" si="32"/>
        <v>72</v>
      </c>
      <c r="X38">
        <f t="shared" si="32"/>
        <v>71</v>
      </c>
      <c r="Y38">
        <f t="shared" si="32"/>
        <v>72</v>
      </c>
      <c r="Z38">
        <f t="shared" si="32"/>
        <v>66</v>
      </c>
      <c r="AA38">
        <f t="shared" si="32"/>
        <v>71</v>
      </c>
      <c r="AB38">
        <f t="shared" si="32"/>
        <v>73</v>
      </c>
      <c r="AC38">
        <f t="shared" si="32"/>
        <v>73</v>
      </c>
      <c r="AD38">
        <f t="shared" si="32"/>
        <v>74</v>
      </c>
      <c r="AE38">
        <f t="shared" si="33"/>
        <v>72</v>
      </c>
      <c r="AF38">
        <f t="shared" si="33"/>
        <v>74</v>
      </c>
      <c r="AG38">
        <f t="shared" si="33"/>
        <v>71</v>
      </c>
      <c r="AH38">
        <f t="shared" si="33"/>
        <v>75</v>
      </c>
      <c r="AI38">
        <f t="shared" si="33"/>
        <v>64</v>
      </c>
      <c r="AJ38">
        <f t="shared" si="33"/>
        <v>67</v>
      </c>
      <c r="AK38">
        <f t="shared" si="33"/>
        <v>73</v>
      </c>
      <c r="AL38">
        <f t="shared" si="33"/>
        <v>74</v>
      </c>
      <c r="AM38">
        <f t="shared" si="33"/>
        <v>72</v>
      </c>
      <c r="AN38">
        <f t="shared" si="33"/>
        <v>71</v>
      </c>
      <c r="AO38">
        <f t="shared" si="34"/>
        <v>66</v>
      </c>
      <c r="AP38">
        <f t="shared" si="34"/>
        <v>74</v>
      </c>
      <c r="AQ38">
        <f t="shared" si="34"/>
        <v>72</v>
      </c>
      <c r="AR38">
        <f t="shared" si="34"/>
        <v>70</v>
      </c>
      <c r="AS38">
        <f t="shared" si="34"/>
        <v>73</v>
      </c>
      <c r="AT38">
        <f t="shared" si="34"/>
        <v>68</v>
      </c>
      <c r="AU38">
        <f t="shared" si="34"/>
        <v>72</v>
      </c>
      <c r="AV38">
        <f t="shared" si="34"/>
        <v>71</v>
      </c>
      <c r="AW38">
        <f t="shared" si="34"/>
        <v>75</v>
      </c>
      <c r="AX38">
        <f t="shared" si="34"/>
        <v>74</v>
      </c>
      <c r="AY38">
        <f t="shared" si="35"/>
        <v>65</v>
      </c>
      <c r="AZ38">
        <f t="shared" si="35"/>
        <v>73</v>
      </c>
      <c r="BA38">
        <f t="shared" si="35"/>
        <v>69</v>
      </c>
      <c r="BB38">
        <f t="shared" si="35"/>
        <v>73</v>
      </c>
      <c r="BC38">
        <f t="shared" si="35"/>
        <v>72</v>
      </c>
      <c r="BD38">
        <f t="shared" si="35"/>
        <v>72</v>
      </c>
      <c r="BE38">
        <f t="shared" si="35"/>
        <v>74</v>
      </c>
      <c r="BF38">
        <f t="shared" si="35"/>
        <v>74</v>
      </c>
      <c r="BG38">
        <f t="shared" si="35"/>
        <v>63</v>
      </c>
      <c r="BH38">
        <f t="shared" si="35"/>
        <v>64</v>
      </c>
      <c r="BI38">
        <f t="shared" si="36"/>
        <v>64</v>
      </c>
      <c r="BJ38">
        <f t="shared" si="36"/>
        <v>73</v>
      </c>
      <c r="BK38">
        <f t="shared" si="36"/>
        <v>75</v>
      </c>
      <c r="BL38">
        <f t="shared" si="36"/>
        <v>62</v>
      </c>
      <c r="BM38">
        <f t="shared" si="36"/>
        <v>73</v>
      </c>
      <c r="BN38">
        <f t="shared" si="36"/>
        <v>75</v>
      </c>
      <c r="BO38">
        <f t="shared" si="36"/>
        <v>73</v>
      </c>
      <c r="BP38">
        <f t="shared" si="36"/>
        <v>69</v>
      </c>
      <c r="BQ38">
        <f t="shared" si="36"/>
        <v>74</v>
      </c>
      <c r="BR38">
        <f t="shared" si="36"/>
        <v>72</v>
      </c>
      <c r="BS38">
        <f t="shared" si="37"/>
        <v>62</v>
      </c>
      <c r="BT38">
        <f t="shared" si="37"/>
        <v>70</v>
      </c>
      <c r="BU38">
        <f t="shared" si="37"/>
        <v>71</v>
      </c>
      <c r="BV38">
        <f t="shared" si="37"/>
        <v>73</v>
      </c>
      <c r="BW38">
        <f t="shared" si="37"/>
        <v>70</v>
      </c>
      <c r="BX38">
        <f t="shared" si="37"/>
        <v>73</v>
      </c>
      <c r="BY38">
        <f t="shared" si="37"/>
        <v>61</v>
      </c>
      <c r="BZ38">
        <f t="shared" si="37"/>
        <v>73</v>
      </c>
      <c r="CA38">
        <f t="shared" si="37"/>
        <v>63</v>
      </c>
      <c r="CB38">
        <f t="shared" si="37"/>
        <v>66</v>
      </c>
      <c r="CC38">
        <f t="shared" si="38"/>
        <v>69</v>
      </c>
      <c r="CD38">
        <f t="shared" si="38"/>
        <v>72</v>
      </c>
      <c r="CE38">
        <f t="shared" si="38"/>
        <v>67</v>
      </c>
      <c r="CF38">
        <f t="shared" si="38"/>
        <v>74</v>
      </c>
      <c r="CG38">
        <f t="shared" si="38"/>
        <v>74</v>
      </c>
      <c r="CH38">
        <f t="shared" si="38"/>
        <v>70</v>
      </c>
      <c r="CI38">
        <f t="shared" si="38"/>
        <v>67</v>
      </c>
      <c r="CJ38">
        <f t="shared" si="38"/>
        <v>74</v>
      </c>
      <c r="CK38">
        <f t="shared" si="38"/>
        <v>66</v>
      </c>
      <c r="CL38">
        <f t="shared" si="38"/>
        <v>67</v>
      </c>
      <c r="CM38">
        <f t="shared" si="39"/>
        <v>66</v>
      </c>
      <c r="CN38">
        <f t="shared" si="39"/>
        <v>75</v>
      </c>
      <c r="CO38">
        <f t="shared" si="39"/>
        <v>69</v>
      </c>
      <c r="CP38">
        <f t="shared" si="39"/>
        <v>73</v>
      </c>
      <c r="CQ38">
        <f t="shared" si="39"/>
        <v>72</v>
      </c>
      <c r="CR38">
        <f t="shared" si="39"/>
        <v>74</v>
      </c>
      <c r="CS38">
        <f t="shared" si="39"/>
        <v>75</v>
      </c>
      <c r="CT38">
        <f t="shared" si="39"/>
        <v>73</v>
      </c>
      <c r="CU38">
        <f t="shared" si="39"/>
        <v>72</v>
      </c>
      <c r="CV38">
        <f t="shared" si="39"/>
        <v>71</v>
      </c>
    </row>
    <row r="39" spans="1:100" x14ac:dyDescent="0.2">
      <c r="A39">
        <f t="shared" si="30"/>
        <v>74</v>
      </c>
      <c r="B39">
        <f t="shared" si="30"/>
        <v>73</v>
      </c>
      <c r="C39">
        <f t="shared" si="30"/>
        <v>70</v>
      </c>
      <c r="D39">
        <f t="shared" si="30"/>
        <v>73</v>
      </c>
      <c r="E39">
        <f t="shared" si="30"/>
        <v>75</v>
      </c>
      <c r="F39">
        <f t="shared" si="30"/>
        <v>75</v>
      </c>
      <c r="G39">
        <f t="shared" si="30"/>
        <v>70</v>
      </c>
      <c r="H39">
        <f t="shared" si="30"/>
        <v>72</v>
      </c>
      <c r="I39">
        <f t="shared" si="30"/>
        <v>64</v>
      </c>
      <c r="J39">
        <f t="shared" si="30"/>
        <v>72</v>
      </c>
      <c r="K39">
        <f t="shared" si="31"/>
        <v>71</v>
      </c>
      <c r="L39">
        <f t="shared" si="31"/>
        <v>72</v>
      </c>
      <c r="M39">
        <f t="shared" si="31"/>
        <v>74</v>
      </c>
      <c r="N39">
        <f t="shared" si="31"/>
        <v>74</v>
      </c>
      <c r="O39">
        <f t="shared" si="31"/>
        <v>72</v>
      </c>
      <c r="P39">
        <f t="shared" si="31"/>
        <v>73</v>
      </c>
      <c r="Q39">
        <f t="shared" si="31"/>
        <v>71</v>
      </c>
      <c r="R39">
        <f t="shared" si="31"/>
        <v>64</v>
      </c>
      <c r="S39">
        <f t="shared" si="31"/>
        <v>72</v>
      </c>
      <c r="T39">
        <f t="shared" si="31"/>
        <v>72</v>
      </c>
      <c r="U39">
        <f t="shared" si="32"/>
        <v>72</v>
      </c>
      <c r="V39">
        <f t="shared" si="32"/>
        <v>73</v>
      </c>
      <c r="W39">
        <f t="shared" si="32"/>
        <v>75</v>
      </c>
      <c r="X39">
        <f t="shared" si="32"/>
        <v>71</v>
      </c>
      <c r="Y39">
        <f t="shared" si="32"/>
        <v>73</v>
      </c>
      <c r="Z39">
        <f t="shared" si="32"/>
        <v>66</v>
      </c>
      <c r="AA39">
        <f t="shared" si="32"/>
        <v>71</v>
      </c>
      <c r="AB39">
        <f t="shared" si="32"/>
        <v>68</v>
      </c>
      <c r="AC39">
        <f t="shared" si="32"/>
        <v>74</v>
      </c>
      <c r="AD39">
        <f t="shared" si="32"/>
        <v>75</v>
      </c>
      <c r="AE39">
        <f t="shared" si="33"/>
        <v>64</v>
      </c>
      <c r="AF39">
        <f t="shared" si="33"/>
        <v>71</v>
      </c>
      <c r="AG39">
        <f t="shared" si="33"/>
        <v>71</v>
      </c>
      <c r="AH39">
        <f t="shared" si="33"/>
        <v>73</v>
      </c>
      <c r="AI39">
        <f t="shared" si="33"/>
        <v>74</v>
      </c>
      <c r="AJ39">
        <f t="shared" si="33"/>
        <v>75</v>
      </c>
      <c r="AK39">
        <f t="shared" si="33"/>
        <v>71</v>
      </c>
      <c r="AL39">
        <f t="shared" si="33"/>
        <v>75</v>
      </c>
      <c r="AM39">
        <f t="shared" si="33"/>
        <v>61</v>
      </c>
      <c r="AN39">
        <f t="shared" si="33"/>
        <v>63</v>
      </c>
      <c r="AO39">
        <f t="shared" si="34"/>
        <v>75</v>
      </c>
      <c r="AP39">
        <f t="shared" si="34"/>
        <v>72</v>
      </c>
      <c r="AQ39">
        <f t="shared" si="34"/>
        <v>73</v>
      </c>
      <c r="AR39">
        <f t="shared" si="34"/>
        <v>65</v>
      </c>
      <c r="AS39">
        <f t="shared" si="34"/>
        <v>73</v>
      </c>
      <c r="AT39">
        <f t="shared" si="34"/>
        <v>67</v>
      </c>
      <c r="AU39">
        <f t="shared" si="34"/>
        <v>72</v>
      </c>
      <c r="AV39">
        <f t="shared" si="34"/>
        <v>63</v>
      </c>
      <c r="AW39">
        <f t="shared" si="34"/>
        <v>75</v>
      </c>
      <c r="AX39">
        <f t="shared" si="34"/>
        <v>74</v>
      </c>
      <c r="AY39">
        <f t="shared" si="35"/>
        <v>75</v>
      </c>
      <c r="AZ39">
        <f t="shared" si="35"/>
        <v>73</v>
      </c>
      <c r="BA39">
        <f t="shared" si="35"/>
        <v>74</v>
      </c>
      <c r="BB39">
        <f t="shared" si="35"/>
        <v>73</v>
      </c>
      <c r="BC39">
        <f t="shared" si="35"/>
        <v>75</v>
      </c>
      <c r="BD39">
        <f t="shared" si="35"/>
        <v>67</v>
      </c>
      <c r="BE39">
        <f t="shared" si="35"/>
        <v>75</v>
      </c>
      <c r="BF39">
        <f t="shared" si="35"/>
        <v>62</v>
      </c>
      <c r="BG39">
        <f t="shared" si="35"/>
        <v>71</v>
      </c>
      <c r="BH39">
        <f t="shared" si="35"/>
        <v>75</v>
      </c>
      <c r="BI39">
        <f t="shared" si="36"/>
        <v>67</v>
      </c>
      <c r="BJ39">
        <f t="shared" si="36"/>
        <v>73</v>
      </c>
      <c r="BK39">
        <f t="shared" si="36"/>
        <v>64</v>
      </c>
      <c r="BL39">
        <f t="shared" si="36"/>
        <v>73</v>
      </c>
      <c r="BM39">
        <f t="shared" si="36"/>
        <v>72</v>
      </c>
      <c r="BN39">
        <f t="shared" si="36"/>
        <v>75</v>
      </c>
      <c r="BO39">
        <f t="shared" si="36"/>
        <v>75</v>
      </c>
      <c r="BP39">
        <f t="shared" si="36"/>
        <v>75</v>
      </c>
      <c r="BQ39">
        <f t="shared" si="36"/>
        <v>72</v>
      </c>
      <c r="BR39">
        <f t="shared" si="36"/>
        <v>71</v>
      </c>
      <c r="BS39">
        <f t="shared" si="37"/>
        <v>74</v>
      </c>
      <c r="BT39">
        <f t="shared" si="37"/>
        <v>73</v>
      </c>
      <c r="BU39">
        <f t="shared" si="37"/>
        <v>71</v>
      </c>
      <c r="BV39">
        <f t="shared" si="37"/>
        <v>70</v>
      </c>
      <c r="BW39">
        <f t="shared" si="37"/>
        <v>72</v>
      </c>
      <c r="BX39">
        <f t="shared" si="37"/>
        <v>74</v>
      </c>
      <c r="BY39">
        <f t="shared" si="37"/>
        <v>66</v>
      </c>
      <c r="BZ39">
        <f t="shared" si="37"/>
        <v>66</v>
      </c>
      <c r="CA39">
        <f t="shared" si="37"/>
        <v>61</v>
      </c>
      <c r="CB39">
        <f t="shared" si="37"/>
        <v>74</v>
      </c>
      <c r="CC39">
        <f t="shared" si="38"/>
        <v>71</v>
      </c>
      <c r="CD39">
        <f t="shared" si="38"/>
        <v>72</v>
      </c>
      <c r="CE39">
        <f t="shared" si="38"/>
        <v>72</v>
      </c>
      <c r="CF39">
        <f t="shared" si="38"/>
        <v>64</v>
      </c>
      <c r="CG39">
        <f t="shared" si="38"/>
        <v>64</v>
      </c>
      <c r="CH39">
        <f t="shared" si="38"/>
        <v>74</v>
      </c>
      <c r="CI39">
        <f t="shared" si="38"/>
        <v>73</v>
      </c>
      <c r="CJ39">
        <f t="shared" si="38"/>
        <v>74</v>
      </c>
      <c r="CK39">
        <f t="shared" si="38"/>
        <v>73</v>
      </c>
      <c r="CL39">
        <f t="shared" si="38"/>
        <v>70</v>
      </c>
      <c r="CM39">
        <f t="shared" si="39"/>
        <v>73</v>
      </c>
      <c r="CN39">
        <f t="shared" si="39"/>
        <v>75</v>
      </c>
      <c r="CO39">
        <f t="shared" si="39"/>
        <v>71</v>
      </c>
      <c r="CP39">
        <f t="shared" si="39"/>
        <v>69</v>
      </c>
      <c r="CQ39">
        <f t="shared" si="39"/>
        <v>71</v>
      </c>
      <c r="CR39">
        <f t="shared" si="39"/>
        <v>69</v>
      </c>
      <c r="CS39">
        <f t="shared" si="39"/>
        <v>75</v>
      </c>
      <c r="CT39">
        <f t="shared" si="39"/>
        <v>73</v>
      </c>
      <c r="CU39">
        <f t="shared" si="39"/>
        <v>72</v>
      </c>
      <c r="CV39">
        <f t="shared" si="39"/>
        <v>75</v>
      </c>
    </row>
    <row r="40" spans="1:100" x14ac:dyDescent="0.2">
      <c r="A40">
        <f t="shared" si="30"/>
        <v>72</v>
      </c>
      <c r="B40">
        <f t="shared" si="30"/>
        <v>70</v>
      </c>
      <c r="C40">
        <f t="shared" si="30"/>
        <v>63</v>
      </c>
      <c r="D40">
        <f t="shared" si="30"/>
        <v>72</v>
      </c>
      <c r="E40">
        <f t="shared" si="30"/>
        <v>75</v>
      </c>
      <c r="F40">
        <f t="shared" si="30"/>
        <v>70</v>
      </c>
      <c r="G40">
        <f t="shared" si="30"/>
        <v>72</v>
      </c>
      <c r="H40">
        <f t="shared" si="30"/>
        <v>75</v>
      </c>
      <c r="I40">
        <f t="shared" si="30"/>
        <v>75</v>
      </c>
      <c r="J40">
        <f t="shared" si="30"/>
        <v>65</v>
      </c>
      <c r="K40">
        <f t="shared" si="31"/>
        <v>75</v>
      </c>
      <c r="L40">
        <f t="shared" si="31"/>
        <v>72</v>
      </c>
      <c r="M40">
        <f t="shared" si="31"/>
        <v>74</v>
      </c>
      <c r="N40">
        <f t="shared" si="31"/>
        <v>71</v>
      </c>
      <c r="O40">
        <f t="shared" si="31"/>
        <v>70</v>
      </c>
      <c r="P40">
        <f t="shared" si="31"/>
        <v>69</v>
      </c>
      <c r="Q40">
        <f t="shared" si="31"/>
        <v>66</v>
      </c>
      <c r="R40">
        <f t="shared" si="31"/>
        <v>74</v>
      </c>
      <c r="S40">
        <f t="shared" si="31"/>
        <v>73</v>
      </c>
      <c r="T40">
        <f t="shared" si="31"/>
        <v>72</v>
      </c>
      <c r="U40">
        <f t="shared" si="32"/>
        <v>71</v>
      </c>
      <c r="V40">
        <f t="shared" si="32"/>
        <v>75</v>
      </c>
      <c r="W40">
        <f t="shared" si="32"/>
        <v>65</v>
      </c>
      <c r="X40">
        <f t="shared" si="32"/>
        <v>71</v>
      </c>
      <c r="Y40">
        <f t="shared" si="32"/>
        <v>75</v>
      </c>
      <c r="Z40">
        <f t="shared" si="32"/>
        <v>72</v>
      </c>
      <c r="AA40">
        <f t="shared" si="32"/>
        <v>71</v>
      </c>
      <c r="AB40">
        <f t="shared" si="32"/>
        <v>70</v>
      </c>
      <c r="AC40">
        <f t="shared" si="32"/>
        <v>67</v>
      </c>
      <c r="AD40">
        <f t="shared" si="32"/>
        <v>71</v>
      </c>
      <c r="AE40">
        <f t="shared" si="33"/>
        <v>73</v>
      </c>
      <c r="AF40">
        <f t="shared" si="33"/>
        <v>75</v>
      </c>
      <c r="AG40">
        <f t="shared" si="33"/>
        <v>72</v>
      </c>
      <c r="AH40">
        <f t="shared" si="33"/>
        <v>71</v>
      </c>
      <c r="AI40">
        <f t="shared" si="33"/>
        <v>75</v>
      </c>
      <c r="AJ40">
        <f t="shared" si="33"/>
        <v>71</v>
      </c>
      <c r="AK40">
        <f t="shared" si="33"/>
        <v>72</v>
      </c>
      <c r="AL40">
        <f t="shared" si="33"/>
        <v>75</v>
      </c>
      <c r="AM40">
        <f t="shared" si="33"/>
        <v>68</v>
      </c>
      <c r="AN40">
        <f t="shared" si="33"/>
        <v>62</v>
      </c>
      <c r="AO40">
        <f t="shared" si="34"/>
        <v>73</v>
      </c>
      <c r="AP40">
        <f t="shared" si="34"/>
        <v>70</v>
      </c>
      <c r="AQ40">
        <f t="shared" si="34"/>
        <v>69</v>
      </c>
      <c r="AR40">
        <f t="shared" si="34"/>
        <v>72</v>
      </c>
      <c r="AS40">
        <f t="shared" si="34"/>
        <v>71</v>
      </c>
      <c r="AT40">
        <f t="shared" si="34"/>
        <v>73</v>
      </c>
      <c r="AU40">
        <f t="shared" si="34"/>
        <v>67</v>
      </c>
      <c r="AV40">
        <f t="shared" si="34"/>
        <v>69</v>
      </c>
      <c r="AW40">
        <f t="shared" si="34"/>
        <v>66</v>
      </c>
      <c r="AX40">
        <f t="shared" si="34"/>
        <v>67</v>
      </c>
      <c r="AY40">
        <f t="shared" si="35"/>
        <v>74</v>
      </c>
      <c r="AZ40">
        <f t="shared" si="35"/>
        <v>71</v>
      </c>
      <c r="BA40">
        <f t="shared" si="35"/>
        <v>75</v>
      </c>
      <c r="BB40">
        <f t="shared" si="35"/>
        <v>73</v>
      </c>
      <c r="BC40">
        <f t="shared" si="35"/>
        <v>69</v>
      </c>
      <c r="BD40">
        <f t="shared" si="35"/>
        <v>73</v>
      </c>
      <c r="BE40">
        <f t="shared" si="35"/>
        <v>72</v>
      </c>
      <c r="BF40">
        <f t="shared" si="35"/>
        <v>75</v>
      </c>
      <c r="BG40">
        <f t="shared" si="35"/>
        <v>66</v>
      </c>
      <c r="BH40">
        <f t="shared" si="35"/>
        <v>74</v>
      </c>
      <c r="BI40">
        <f t="shared" si="36"/>
        <v>71</v>
      </c>
      <c r="BJ40">
        <f t="shared" si="36"/>
        <v>69</v>
      </c>
      <c r="BK40">
        <f t="shared" si="36"/>
        <v>74</v>
      </c>
      <c r="BL40">
        <f t="shared" si="36"/>
        <v>71</v>
      </c>
      <c r="BM40">
        <f t="shared" si="36"/>
        <v>75</v>
      </c>
      <c r="BN40">
        <f t="shared" si="36"/>
        <v>74</v>
      </c>
      <c r="BO40">
        <f t="shared" si="36"/>
        <v>72</v>
      </c>
      <c r="BP40">
        <f t="shared" si="36"/>
        <v>73</v>
      </c>
      <c r="BQ40">
        <f t="shared" si="36"/>
        <v>74</v>
      </c>
      <c r="BR40">
        <f t="shared" si="36"/>
        <v>71</v>
      </c>
      <c r="BS40">
        <f t="shared" si="37"/>
        <v>69</v>
      </c>
      <c r="BT40">
        <f t="shared" si="37"/>
        <v>72</v>
      </c>
      <c r="BU40">
        <f t="shared" si="37"/>
        <v>75</v>
      </c>
      <c r="BV40">
        <f t="shared" si="37"/>
        <v>74</v>
      </c>
      <c r="BW40">
        <f t="shared" si="37"/>
        <v>73</v>
      </c>
      <c r="BX40">
        <f t="shared" si="37"/>
        <v>66</v>
      </c>
      <c r="BY40">
        <f t="shared" si="37"/>
        <v>75</v>
      </c>
      <c r="BZ40">
        <f t="shared" si="37"/>
        <v>72</v>
      </c>
      <c r="CA40">
        <f t="shared" si="37"/>
        <v>72</v>
      </c>
      <c r="CB40">
        <f t="shared" si="37"/>
        <v>72</v>
      </c>
      <c r="CC40">
        <f t="shared" si="38"/>
        <v>69</v>
      </c>
      <c r="CD40">
        <f t="shared" si="38"/>
        <v>69</v>
      </c>
      <c r="CE40">
        <f t="shared" si="38"/>
        <v>72</v>
      </c>
      <c r="CF40">
        <f t="shared" si="38"/>
        <v>62</v>
      </c>
      <c r="CG40">
        <f t="shared" si="38"/>
        <v>73</v>
      </c>
      <c r="CH40">
        <f t="shared" si="38"/>
        <v>73</v>
      </c>
      <c r="CI40">
        <f t="shared" si="38"/>
        <v>72</v>
      </c>
      <c r="CJ40">
        <f t="shared" si="38"/>
        <v>71</v>
      </c>
      <c r="CK40">
        <f t="shared" si="38"/>
        <v>73</v>
      </c>
      <c r="CL40">
        <f t="shared" si="38"/>
        <v>71</v>
      </c>
      <c r="CM40">
        <f t="shared" si="39"/>
        <v>75</v>
      </c>
      <c r="CN40">
        <f t="shared" si="39"/>
        <v>69</v>
      </c>
      <c r="CO40">
        <f t="shared" si="39"/>
        <v>71</v>
      </c>
      <c r="CP40">
        <f t="shared" si="39"/>
        <v>73</v>
      </c>
      <c r="CQ40">
        <f t="shared" si="39"/>
        <v>73</v>
      </c>
      <c r="CR40">
        <f t="shared" si="39"/>
        <v>72</v>
      </c>
      <c r="CS40">
        <f t="shared" si="39"/>
        <v>71</v>
      </c>
      <c r="CT40">
        <f t="shared" si="39"/>
        <v>72</v>
      </c>
      <c r="CU40">
        <f t="shared" si="39"/>
        <v>74</v>
      </c>
      <c r="CV40">
        <f t="shared" si="39"/>
        <v>74</v>
      </c>
    </row>
    <row r="41" spans="1:100" x14ac:dyDescent="0.2">
      <c r="A41">
        <f t="shared" ref="A41:J50" si="40">sampx(pop, popsize,confLevel,NewSample)</f>
        <v>68</v>
      </c>
      <c r="B41">
        <f t="shared" si="40"/>
        <v>73</v>
      </c>
      <c r="C41">
        <f t="shared" si="40"/>
        <v>71</v>
      </c>
      <c r="D41">
        <f t="shared" si="40"/>
        <v>69</v>
      </c>
      <c r="E41">
        <f t="shared" si="40"/>
        <v>74</v>
      </c>
      <c r="F41">
        <f t="shared" si="40"/>
        <v>67</v>
      </c>
      <c r="G41">
        <f t="shared" si="40"/>
        <v>73</v>
      </c>
      <c r="H41">
        <f t="shared" si="40"/>
        <v>73</v>
      </c>
      <c r="I41">
        <f t="shared" si="40"/>
        <v>62</v>
      </c>
      <c r="J41">
        <f t="shared" si="40"/>
        <v>65</v>
      </c>
      <c r="K41">
        <f t="shared" ref="K41:T50" si="41">sampx(pop, popsize,confLevel,NewSample)</f>
        <v>74</v>
      </c>
      <c r="L41">
        <f t="shared" si="41"/>
        <v>71</v>
      </c>
      <c r="M41">
        <f t="shared" si="41"/>
        <v>74</v>
      </c>
      <c r="N41">
        <f t="shared" si="41"/>
        <v>73</v>
      </c>
      <c r="O41">
        <f t="shared" si="41"/>
        <v>69</v>
      </c>
      <c r="P41">
        <f t="shared" si="41"/>
        <v>69</v>
      </c>
      <c r="Q41">
        <f t="shared" si="41"/>
        <v>73</v>
      </c>
      <c r="R41">
        <f t="shared" si="41"/>
        <v>73</v>
      </c>
      <c r="S41">
        <f t="shared" si="41"/>
        <v>64</v>
      </c>
      <c r="T41">
        <f t="shared" si="41"/>
        <v>62</v>
      </c>
      <c r="U41">
        <f t="shared" ref="U41:AD50" si="42">sampx(pop, popsize,confLevel,NewSample)</f>
        <v>72</v>
      </c>
      <c r="V41">
        <f t="shared" si="42"/>
        <v>75</v>
      </c>
      <c r="W41">
        <f t="shared" si="42"/>
        <v>70</v>
      </c>
      <c r="X41">
        <f t="shared" si="42"/>
        <v>74</v>
      </c>
      <c r="Y41">
        <f t="shared" si="42"/>
        <v>73</v>
      </c>
      <c r="Z41">
        <f t="shared" si="42"/>
        <v>64</v>
      </c>
      <c r="AA41">
        <f t="shared" si="42"/>
        <v>73</v>
      </c>
      <c r="AB41">
        <f t="shared" si="42"/>
        <v>69</v>
      </c>
      <c r="AC41">
        <f t="shared" si="42"/>
        <v>73</v>
      </c>
      <c r="AD41">
        <f t="shared" si="42"/>
        <v>63</v>
      </c>
      <c r="AE41">
        <f t="shared" ref="AE41:AN50" si="43">sampx(pop, popsize,confLevel,NewSample)</f>
        <v>64</v>
      </c>
      <c r="AF41">
        <f t="shared" si="43"/>
        <v>72</v>
      </c>
      <c r="AG41">
        <f t="shared" si="43"/>
        <v>71</v>
      </c>
      <c r="AH41">
        <f t="shared" si="43"/>
        <v>75</v>
      </c>
      <c r="AI41">
        <f t="shared" si="43"/>
        <v>69</v>
      </c>
      <c r="AJ41">
        <f t="shared" si="43"/>
        <v>72</v>
      </c>
      <c r="AK41">
        <f t="shared" si="43"/>
        <v>72</v>
      </c>
      <c r="AL41">
        <f t="shared" si="43"/>
        <v>71</v>
      </c>
      <c r="AM41">
        <f t="shared" si="43"/>
        <v>72</v>
      </c>
      <c r="AN41">
        <f t="shared" si="43"/>
        <v>73</v>
      </c>
      <c r="AO41">
        <f t="shared" ref="AO41:AX50" si="44">sampx(pop, popsize,confLevel,NewSample)</f>
        <v>69</v>
      </c>
      <c r="AP41">
        <f t="shared" si="44"/>
        <v>75</v>
      </c>
      <c r="AQ41">
        <f t="shared" si="44"/>
        <v>73</v>
      </c>
      <c r="AR41">
        <f t="shared" si="44"/>
        <v>64</v>
      </c>
      <c r="AS41">
        <f t="shared" si="44"/>
        <v>74</v>
      </c>
      <c r="AT41">
        <f t="shared" si="44"/>
        <v>72</v>
      </c>
      <c r="AU41">
        <f t="shared" si="44"/>
        <v>72</v>
      </c>
      <c r="AV41">
        <f t="shared" si="44"/>
        <v>70</v>
      </c>
      <c r="AW41">
        <f t="shared" si="44"/>
        <v>64</v>
      </c>
      <c r="AX41">
        <f t="shared" si="44"/>
        <v>73</v>
      </c>
      <c r="AY41">
        <f t="shared" ref="AY41:BH50" si="45">sampx(pop, popsize,confLevel,NewSample)</f>
        <v>71</v>
      </c>
      <c r="AZ41">
        <f t="shared" si="45"/>
        <v>72</v>
      </c>
      <c r="BA41">
        <f t="shared" si="45"/>
        <v>72</v>
      </c>
      <c r="BB41">
        <f t="shared" si="45"/>
        <v>65</v>
      </c>
      <c r="BC41">
        <f t="shared" si="45"/>
        <v>71</v>
      </c>
      <c r="BD41">
        <f t="shared" si="45"/>
        <v>70</v>
      </c>
      <c r="BE41">
        <f t="shared" si="45"/>
        <v>73</v>
      </c>
      <c r="BF41">
        <f t="shared" si="45"/>
        <v>73</v>
      </c>
      <c r="BG41">
        <f t="shared" si="45"/>
        <v>69</v>
      </c>
      <c r="BH41">
        <f t="shared" si="45"/>
        <v>75</v>
      </c>
      <c r="BI41">
        <f t="shared" ref="BI41:BR50" si="46">sampx(pop, popsize,confLevel,NewSample)</f>
        <v>65</v>
      </c>
      <c r="BJ41">
        <f t="shared" si="46"/>
        <v>66</v>
      </c>
      <c r="BK41">
        <f t="shared" si="46"/>
        <v>69</v>
      </c>
      <c r="BL41">
        <f t="shared" si="46"/>
        <v>75</v>
      </c>
      <c r="BM41">
        <f t="shared" si="46"/>
        <v>64</v>
      </c>
      <c r="BN41">
        <f t="shared" si="46"/>
        <v>73</v>
      </c>
      <c r="BO41">
        <f t="shared" si="46"/>
        <v>75</v>
      </c>
      <c r="BP41">
        <f t="shared" si="46"/>
        <v>75</v>
      </c>
      <c r="BQ41">
        <f t="shared" si="46"/>
        <v>73</v>
      </c>
      <c r="BR41">
        <f t="shared" si="46"/>
        <v>67</v>
      </c>
      <c r="BS41">
        <f t="shared" ref="BS41:CB50" si="47">sampx(pop, popsize,confLevel,NewSample)</f>
        <v>74</v>
      </c>
      <c r="BT41">
        <f t="shared" si="47"/>
        <v>72</v>
      </c>
      <c r="BU41">
        <f t="shared" si="47"/>
        <v>73</v>
      </c>
      <c r="BV41">
        <f t="shared" si="47"/>
        <v>68</v>
      </c>
      <c r="BW41">
        <f t="shared" si="47"/>
        <v>74</v>
      </c>
      <c r="BX41">
        <f t="shared" si="47"/>
        <v>72</v>
      </c>
      <c r="BY41">
        <f t="shared" si="47"/>
        <v>66</v>
      </c>
      <c r="BZ41">
        <f t="shared" si="47"/>
        <v>70</v>
      </c>
      <c r="CA41">
        <f t="shared" si="47"/>
        <v>71</v>
      </c>
      <c r="CB41">
        <f t="shared" si="47"/>
        <v>66</v>
      </c>
      <c r="CC41">
        <f t="shared" ref="CC41:CL50" si="48">sampx(pop, popsize,confLevel,NewSample)</f>
        <v>68</v>
      </c>
      <c r="CD41">
        <f t="shared" si="48"/>
        <v>72</v>
      </c>
      <c r="CE41">
        <f t="shared" si="48"/>
        <v>74</v>
      </c>
      <c r="CF41">
        <f t="shared" si="48"/>
        <v>66</v>
      </c>
      <c r="CG41">
        <f t="shared" si="48"/>
        <v>73</v>
      </c>
      <c r="CH41">
        <f t="shared" si="48"/>
        <v>70</v>
      </c>
      <c r="CI41">
        <f t="shared" si="48"/>
        <v>73</v>
      </c>
      <c r="CJ41">
        <f t="shared" si="48"/>
        <v>75</v>
      </c>
      <c r="CK41">
        <f t="shared" si="48"/>
        <v>68</v>
      </c>
      <c r="CL41">
        <f t="shared" si="48"/>
        <v>64</v>
      </c>
      <c r="CM41">
        <f t="shared" ref="CM41:CV50" si="49">sampx(pop, popsize,confLevel,NewSample)</f>
        <v>73</v>
      </c>
      <c r="CN41">
        <f t="shared" si="49"/>
        <v>71</v>
      </c>
      <c r="CO41">
        <f t="shared" si="49"/>
        <v>72</v>
      </c>
      <c r="CP41">
        <f t="shared" si="49"/>
        <v>71</v>
      </c>
      <c r="CQ41">
        <f t="shared" si="49"/>
        <v>64</v>
      </c>
      <c r="CR41">
        <f t="shared" si="49"/>
        <v>72</v>
      </c>
      <c r="CS41">
        <f t="shared" si="49"/>
        <v>75</v>
      </c>
      <c r="CT41">
        <f t="shared" si="49"/>
        <v>75</v>
      </c>
      <c r="CU41">
        <f t="shared" si="49"/>
        <v>63</v>
      </c>
      <c r="CV41">
        <f t="shared" si="49"/>
        <v>64</v>
      </c>
    </row>
    <row r="42" spans="1:100" x14ac:dyDescent="0.2">
      <c r="A42">
        <f t="shared" si="40"/>
        <v>74</v>
      </c>
      <c r="B42">
        <f t="shared" si="40"/>
        <v>70</v>
      </c>
      <c r="C42">
        <f t="shared" si="40"/>
        <v>71</v>
      </c>
      <c r="D42">
        <f t="shared" si="40"/>
        <v>73</v>
      </c>
      <c r="E42">
        <f t="shared" si="40"/>
        <v>64</v>
      </c>
      <c r="F42">
        <f t="shared" si="40"/>
        <v>71</v>
      </c>
      <c r="G42">
        <f t="shared" si="40"/>
        <v>75</v>
      </c>
      <c r="H42">
        <f t="shared" si="40"/>
        <v>74</v>
      </c>
      <c r="I42">
        <f t="shared" si="40"/>
        <v>74</v>
      </c>
      <c r="J42">
        <f t="shared" si="40"/>
        <v>74</v>
      </c>
      <c r="K42">
        <f t="shared" si="41"/>
        <v>71</v>
      </c>
      <c r="L42">
        <f t="shared" si="41"/>
        <v>71</v>
      </c>
      <c r="M42">
        <f t="shared" si="41"/>
        <v>72</v>
      </c>
      <c r="N42">
        <f t="shared" si="41"/>
        <v>72</v>
      </c>
      <c r="O42">
        <f t="shared" si="41"/>
        <v>74</v>
      </c>
      <c r="P42">
        <f t="shared" si="41"/>
        <v>63</v>
      </c>
      <c r="Q42">
        <f t="shared" si="41"/>
        <v>72</v>
      </c>
      <c r="R42">
        <f t="shared" si="41"/>
        <v>65</v>
      </c>
      <c r="S42">
        <f t="shared" si="41"/>
        <v>64</v>
      </c>
      <c r="T42">
        <f t="shared" si="41"/>
        <v>72</v>
      </c>
      <c r="U42">
        <f t="shared" si="42"/>
        <v>72</v>
      </c>
      <c r="V42">
        <f t="shared" si="42"/>
        <v>74</v>
      </c>
      <c r="W42">
        <f t="shared" si="42"/>
        <v>72</v>
      </c>
      <c r="X42">
        <f t="shared" si="42"/>
        <v>74</v>
      </c>
      <c r="Y42">
        <f t="shared" si="42"/>
        <v>69</v>
      </c>
      <c r="Z42">
        <f t="shared" si="42"/>
        <v>71</v>
      </c>
      <c r="AA42">
        <f t="shared" si="42"/>
        <v>70</v>
      </c>
      <c r="AB42">
        <f t="shared" si="42"/>
        <v>74</v>
      </c>
      <c r="AC42">
        <f t="shared" si="42"/>
        <v>71</v>
      </c>
      <c r="AD42">
        <f t="shared" si="42"/>
        <v>67</v>
      </c>
      <c r="AE42">
        <f t="shared" si="43"/>
        <v>74</v>
      </c>
      <c r="AF42">
        <f t="shared" si="43"/>
        <v>70</v>
      </c>
      <c r="AG42">
        <f t="shared" si="43"/>
        <v>75</v>
      </c>
      <c r="AH42">
        <f t="shared" si="43"/>
        <v>71</v>
      </c>
      <c r="AI42">
        <f t="shared" si="43"/>
        <v>71</v>
      </c>
      <c r="AJ42">
        <f t="shared" si="43"/>
        <v>72</v>
      </c>
      <c r="AK42">
        <f t="shared" si="43"/>
        <v>73</v>
      </c>
      <c r="AL42">
        <f t="shared" si="43"/>
        <v>64</v>
      </c>
      <c r="AM42">
        <f t="shared" si="43"/>
        <v>74</v>
      </c>
      <c r="AN42">
        <f t="shared" si="43"/>
        <v>70</v>
      </c>
      <c r="AO42">
        <f t="shared" si="44"/>
        <v>68</v>
      </c>
      <c r="AP42">
        <f t="shared" si="44"/>
        <v>75</v>
      </c>
      <c r="AQ42">
        <f t="shared" si="44"/>
        <v>67</v>
      </c>
      <c r="AR42">
        <f t="shared" si="44"/>
        <v>72</v>
      </c>
      <c r="AS42">
        <f t="shared" si="44"/>
        <v>74</v>
      </c>
      <c r="AT42">
        <f t="shared" si="44"/>
        <v>66</v>
      </c>
      <c r="AU42">
        <f t="shared" si="44"/>
        <v>67</v>
      </c>
      <c r="AV42">
        <f t="shared" si="44"/>
        <v>75</v>
      </c>
      <c r="AW42">
        <f t="shared" si="44"/>
        <v>66</v>
      </c>
      <c r="AX42">
        <f t="shared" si="44"/>
        <v>75</v>
      </c>
      <c r="AY42">
        <f t="shared" si="45"/>
        <v>75</v>
      </c>
      <c r="AZ42">
        <f t="shared" si="45"/>
        <v>74</v>
      </c>
      <c r="BA42">
        <f t="shared" si="45"/>
        <v>75</v>
      </c>
      <c r="BB42">
        <f t="shared" si="45"/>
        <v>67</v>
      </c>
      <c r="BC42">
        <f t="shared" si="45"/>
        <v>73</v>
      </c>
      <c r="BD42">
        <f t="shared" si="45"/>
        <v>71</v>
      </c>
      <c r="BE42">
        <f t="shared" si="45"/>
        <v>74</v>
      </c>
      <c r="BF42">
        <f t="shared" si="45"/>
        <v>74</v>
      </c>
      <c r="BG42">
        <f t="shared" si="45"/>
        <v>72</v>
      </c>
      <c r="BH42">
        <f t="shared" si="45"/>
        <v>69</v>
      </c>
      <c r="BI42">
        <f t="shared" si="46"/>
        <v>70</v>
      </c>
      <c r="BJ42">
        <f t="shared" si="46"/>
        <v>64</v>
      </c>
      <c r="BK42">
        <f t="shared" si="46"/>
        <v>65</v>
      </c>
      <c r="BL42">
        <f t="shared" si="46"/>
        <v>64</v>
      </c>
      <c r="BM42">
        <f t="shared" si="46"/>
        <v>64</v>
      </c>
      <c r="BN42">
        <f t="shared" si="46"/>
        <v>72</v>
      </c>
      <c r="BO42">
        <f t="shared" si="46"/>
        <v>72</v>
      </c>
      <c r="BP42">
        <f t="shared" si="46"/>
        <v>69</v>
      </c>
      <c r="BQ42">
        <f t="shared" si="46"/>
        <v>71</v>
      </c>
      <c r="BR42">
        <f t="shared" si="46"/>
        <v>65</v>
      </c>
      <c r="BS42">
        <f t="shared" si="47"/>
        <v>75</v>
      </c>
      <c r="BT42">
        <f t="shared" si="47"/>
        <v>73</v>
      </c>
      <c r="BU42">
        <f t="shared" si="47"/>
        <v>75</v>
      </c>
      <c r="BV42">
        <f t="shared" si="47"/>
        <v>71</v>
      </c>
      <c r="BW42">
        <f t="shared" si="47"/>
        <v>64</v>
      </c>
      <c r="BX42">
        <f t="shared" si="47"/>
        <v>70</v>
      </c>
      <c r="BY42">
        <f t="shared" si="47"/>
        <v>74</v>
      </c>
      <c r="BZ42">
        <f t="shared" si="47"/>
        <v>72</v>
      </c>
      <c r="CA42">
        <f t="shared" si="47"/>
        <v>72</v>
      </c>
      <c r="CB42">
        <f t="shared" si="47"/>
        <v>68</v>
      </c>
      <c r="CC42">
        <f t="shared" si="48"/>
        <v>72</v>
      </c>
      <c r="CD42">
        <f t="shared" si="48"/>
        <v>74</v>
      </c>
      <c r="CE42">
        <f t="shared" si="48"/>
        <v>73</v>
      </c>
      <c r="CF42">
        <f t="shared" si="48"/>
        <v>72</v>
      </c>
      <c r="CG42">
        <f t="shared" si="48"/>
        <v>71</v>
      </c>
      <c r="CH42">
        <f t="shared" si="48"/>
        <v>73</v>
      </c>
      <c r="CI42">
        <f t="shared" si="48"/>
        <v>71</v>
      </c>
      <c r="CJ42">
        <f t="shared" si="48"/>
        <v>70</v>
      </c>
      <c r="CK42">
        <f t="shared" si="48"/>
        <v>66</v>
      </c>
      <c r="CL42">
        <f t="shared" si="48"/>
        <v>73</v>
      </c>
      <c r="CM42">
        <f t="shared" si="49"/>
        <v>63</v>
      </c>
      <c r="CN42">
        <f t="shared" si="49"/>
        <v>72</v>
      </c>
      <c r="CO42">
        <f t="shared" si="49"/>
        <v>73</v>
      </c>
      <c r="CP42">
        <f t="shared" si="49"/>
        <v>72</v>
      </c>
      <c r="CQ42">
        <f t="shared" si="49"/>
        <v>73</v>
      </c>
      <c r="CR42">
        <f t="shared" si="49"/>
        <v>69</v>
      </c>
      <c r="CS42">
        <f t="shared" si="49"/>
        <v>74</v>
      </c>
      <c r="CT42">
        <f t="shared" si="49"/>
        <v>67</v>
      </c>
      <c r="CU42">
        <f t="shared" si="49"/>
        <v>73</v>
      </c>
      <c r="CV42">
        <f t="shared" si="49"/>
        <v>71</v>
      </c>
    </row>
    <row r="43" spans="1:100" x14ac:dyDescent="0.2">
      <c r="A43">
        <f t="shared" si="40"/>
        <v>75</v>
      </c>
      <c r="B43">
        <f t="shared" si="40"/>
        <v>75</v>
      </c>
      <c r="C43">
        <f t="shared" si="40"/>
        <v>72</v>
      </c>
      <c r="D43">
        <f t="shared" si="40"/>
        <v>71</v>
      </c>
      <c r="E43">
        <f t="shared" si="40"/>
        <v>65</v>
      </c>
      <c r="F43">
        <f t="shared" si="40"/>
        <v>75</v>
      </c>
      <c r="G43">
        <f t="shared" si="40"/>
        <v>72</v>
      </c>
      <c r="H43">
        <f t="shared" si="40"/>
        <v>68</v>
      </c>
      <c r="I43">
        <f t="shared" si="40"/>
        <v>74</v>
      </c>
      <c r="J43">
        <f t="shared" si="40"/>
        <v>70</v>
      </c>
      <c r="K43">
        <f t="shared" si="41"/>
        <v>62</v>
      </c>
      <c r="L43">
        <f t="shared" si="41"/>
        <v>74</v>
      </c>
      <c r="M43">
        <f t="shared" si="41"/>
        <v>70</v>
      </c>
      <c r="N43">
        <f t="shared" si="41"/>
        <v>75</v>
      </c>
      <c r="O43">
        <f t="shared" si="41"/>
        <v>71</v>
      </c>
      <c r="P43">
        <f t="shared" si="41"/>
        <v>71</v>
      </c>
      <c r="Q43">
        <f t="shared" si="41"/>
        <v>73</v>
      </c>
      <c r="R43">
        <f t="shared" si="41"/>
        <v>73</v>
      </c>
      <c r="S43">
        <f t="shared" si="41"/>
        <v>69</v>
      </c>
      <c r="T43">
        <f t="shared" si="41"/>
        <v>68</v>
      </c>
      <c r="U43">
        <f t="shared" si="42"/>
        <v>69</v>
      </c>
      <c r="V43">
        <f t="shared" si="42"/>
        <v>75</v>
      </c>
      <c r="W43">
        <f t="shared" si="42"/>
        <v>75</v>
      </c>
      <c r="X43">
        <f t="shared" si="42"/>
        <v>75</v>
      </c>
      <c r="Y43">
        <f t="shared" si="42"/>
        <v>69</v>
      </c>
      <c r="Z43">
        <f t="shared" si="42"/>
        <v>65</v>
      </c>
      <c r="AA43">
        <f t="shared" si="42"/>
        <v>71</v>
      </c>
      <c r="AB43">
        <f t="shared" si="42"/>
        <v>72</v>
      </c>
      <c r="AC43">
        <f t="shared" si="42"/>
        <v>74</v>
      </c>
      <c r="AD43">
        <f t="shared" si="42"/>
        <v>72</v>
      </c>
      <c r="AE43">
        <f t="shared" si="43"/>
        <v>69</v>
      </c>
      <c r="AF43">
        <f t="shared" si="43"/>
        <v>72</v>
      </c>
      <c r="AG43">
        <f t="shared" si="43"/>
        <v>70</v>
      </c>
      <c r="AH43">
        <f t="shared" si="43"/>
        <v>74</v>
      </c>
      <c r="AI43">
        <f t="shared" si="43"/>
        <v>71</v>
      </c>
      <c r="AJ43">
        <f t="shared" si="43"/>
        <v>67</v>
      </c>
      <c r="AK43">
        <f t="shared" si="43"/>
        <v>73</v>
      </c>
      <c r="AL43">
        <f t="shared" si="43"/>
        <v>73</v>
      </c>
      <c r="AM43">
        <f t="shared" si="43"/>
        <v>74</v>
      </c>
      <c r="AN43">
        <f t="shared" si="43"/>
        <v>72</v>
      </c>
      <c r="AO43">
        <f t="shared" si="44"/>
        <v>73</v>
      </c>
      <c r="AP43">
        <f t="shared" si="44"/>
        <v>71</v>
      </c>
      <c r="AQ43">
        <f t="shared" si="44"/>
        <v>73</v>
      </c>
      <c r="AR43">
        <f t="shared" si="44"/>
        <v>75</v>
      </c>
      <c r="AS43">
        <f t="shared" si="44"/>
        <v>68</v>
      </c>
      <c r="AT43">
        <f t="shared" si="44"/>
        <v>73</v>
      </c>
      <c r="AU43">
        <f t="shared" si="44"/>
        <v>65</v>
      </c>
      <c r="AV43">
        <f t="shared" si="44"/>
        <v>68</v>
      </c>
      <c r="AW43">
        <f t="shared" si="44"/>
        <v>66</v>
      </c>
      <c r="AX43">
        <f t="shared" si="44"/>
        <v>75</v>
      </c>
      <c r="AY43">
        <f t="shared" si="45"/>
        <v>73</v>
      </c>
      <c r="AZ43">
        <f t="shared" si="45"/>
        <v>73</v>
      </c>
      <c r="BA43">
        <f t="shared" si="45"/>
        <v>70</v>
      </c>
      <c r="BB43">
        <f t="shared" si="45"/>
        <v>72</v>
      </c>
      <c r="BC43">
        <f t="shared" si="45"/>
        <v>75</v>
      </c>
      <c r="BD43">
        <f t="shared" si="45"/>
        <v>75</v>
      </c>
      <c r="BE43">
        <f t="shared" si="45"/>
        <v>75</v>
      </c>
      <c r="BF43">
        <f t="shared" si="45"/>
        <v>75</v>
      </c>
      <c r="BG43">
        <f t="shared" si="45"/>
        <v>64</v>
      </c>
      <c r="BH43">
        <f t="shared" si="45"/>
        <v>71</v>
      </c>
      <c r="BI43">
        <f t="shared" si="46"/>
        <v>73</v>
      </c>
      <c r="BJ43">
        <f t="shared" si="46"/>
        <v>75</v>
      </c>
      <c r="BK43">
        <f t="shared" si="46"/>
        <v>72</v>
      </c>
      <c r="BL43">
        <f t="shared" si="46"/>
        <v>73</v>
      </c>
      <c r="BM43">
        <f t="shared" si="46"/>
        <v>68</v>
      </c>
      <c r="BN43">
        <f t="shared" si="46"/>
        <v>72</v>
      </c>
      <c r="BO43">
        <f t="shared" si="46"/>
        <v>75</v>
      </c>
      <c r="BP43">
        <f t="shared" si="46"/>
        <v>64</v>
      </c>
      <c r="BQ43">
        <f t="shared" si="46"/>
        <v>74</v>
      </c>
      <c r="BR43">
        <f t="shared" si="46"/>
        <v>62</v>
      </c>
      <c r="BS43">
        <f t="shared" si="47"/>
        <v>73</v>
      </c>
      <c r="BT43">
        <f t="shared" si="47"/>
        <v>73</v>
      </c>
      <c r="BU43">
        <f t="shared" si="47"/>
        <v>75</v>
      </c>
      <c r="BV43">
        <f t="shared" si="47"/>
        <v>75</v>
      </c>
      <c r="BW43">
        <f t="shared" si="47"/>
        <v>74</v>
      </c>
      <c r="BX43">
        <f t="shared" si="47"/>
        <v>68</v>
      </c>
      <c r="BY43">
        <f t="shared" si="47"/>
        <v>69</v>
      </c>
      <c r="BZ43">
        <f t="shared" si="47"/>
        <v>75</v>
      </c>
      <c r="CA43">
        <f t="shared" si="47"/>
        <v>72</v>
      </c>
      <c r="CB43">
        <f t="shared" si="47"/>
        <v>73</v>
      </c>
      <c r="CC43">
        <f t="shared" si="48"/>
        <v>74</v>
      </c>
      <c r="CD43">
        <f t="shared" si="48"/>
        <v>71</v>
      </c>
      <c r="CE43">
        <f t="shared" si="48"/>
        <v>74</v>
      </c>
      <c r="CF43">
        <f t="shared" si="48"/>
        <v>71</v>
      </c>
      <c r="CG43">
        <f t="shared" si="48"/>
        <v>65</v>
      </c>
      <c r="CH43">
        <f t="shared" si="48"/>
        <v>74</v>
      </c>
      <c r="CI43">
        <f t="shared" si="48"/>
        <v>67</v>
      </c>
      <c r="CJ43">
        <f t="shared" si="48"/>
        <v>73</v>
      </c>
      <c r="CK43">
        <f t="shared" si="48"/>
        <v>67</v>
      </c>
      <c r="CL43">
        <f t="shared" si="48"/>
        <v>71</v>
      </c>
      <c r="CM43">
        <f t="shared" si="49"/>
        <v>73</v>
      </c>
      <c r="CN43">
        <f t="shared" si="49"/>
        <v>75</v>
      </c>
      <c r="CO43">
        <f t="shared" si="49"/>
        <v>69</v>
      </c>
      <c r="CP43">
        <f t="shared" si="49"/>
        <v>67</v>
      </c>
      <c r="CQ43">
        <f t="shared" si="49"/>
        <v>73</v>
      </c>
      <c r="CR43">
        <f t="shared" si="49"/>
        <v>70</v>
      </c>
      <c r="CS43">
        <f t="shared" si="49"/>
        <v>72</v>
      </c>
      <c r="CT43">
        <f t="shared" si="49"/>
        <v>74</v>
      </c>
      <c r="CU43">
        <f t="shared" si="49"/>
        <v>69</v>
      </c>
      <c r="CV43">
        <f t="shared" si="49"/>
        <v>66</v>
      </c>
    </row>
    <row r="44" spans="1:100" x14ac:dyDescent="0.2">
      <c r="A44">
        <f t="shared" si="40"/>
        <v>73</v>
      </c>
      <c r="B44">
        <f t="shared" si="40"/>
        <v>71</v>
      </c>
      <c r="C44">
        <f t="shared" si="40"/>
        <v>74</v>
      </c>
      <c r="D44">
        <f t="shared" si="40"/>
        <v>73</v>
      </c>
      <c r="E44">
        <f t="shared" si="40"/>
        <v>75</v>
      </c>
      <c r="F44">
        <f t="shared" si="40"/>
        <v>75</v>
      </c>
      <c r="G44">
        <f t="shared" si="40"/>
        <v>72</v>
      </c>
      <c r="H44">
        <f t="shared" si="40"/>
        <v>65</v>
      </c>
      <c r="I44">
        <f t="shared" si="40"/>
        <v>65</v>
      </c>
      <c r="J44">
        <f t="shared" si="40"/>
        <v>72</v>
      </c>
      <c r="K44">
        <f t="shared" si="41"/>
        <v>72</v>
      </c>
      <c r="L44">
        <f t="shared" si="41"/>
        <v>64</v>
      </c>
      <c r="M44">
        <f t="shared" si="41"/>
        <v>69</v>
      </c>
      <c r="N44">
        <f t="shared" si="41"/>
        <v>71</v>
      </c>
      <c r="O44">
        <f t="shared" si="41"/>
        <v>71</v>
      </c>
      <c r="P44">
        <f t="shared" si="41"/>
        <v>71</v>
      </c>
      <c r="Q44">
        <f t="shared" si="41"/>
        <v>72</v>
      </c>
      <c r="R44">
        <f t="shared" si="41"/>
        <v>72</v>
      </c>
      <c r="S44">
        <f t="shared" si="41"/>
        <v>70</v>
      </c>
      <c r="T44">
        <f t="shared" si="41"/>
        <v>75</v>
      </c>
      <c r="U44">
        <f t="shared" si="42"/>
        <v>67</v>
      </c>
      <c r="V44">
        <f t="shared" si="42"/>
        <v>73</v>
      </c>
      <c r="W44">
        <f t="shared" si="42"/>
        <v>74</v>
      </c>
      <c r="X44">
        <f t="shared" si="42"/>
        <v>74</v>
      </c>
      <c r="Y44">
        <f t="shared" si="42"/>
        <v>74</v>
      </c>
      <c r="Z44">
        <f t="shared" si="42"/>
        <v>72</v>
      </c>
      <c r="AA44">
        <f t="shared" si="42"/>
        <v>74</v>
      </c>
      <c r="AB44">
        <f t="shared" si="42"/>
        <v>70</v>
      </c>
      <c r="AC44">
        <f t="shared" si="42"/>
        <v>73</v>
      </c>
      <c r="AD44">
        <f t="shared" si="42"/>
        <v>69</v>
      </c>
      <c r="AE44">
        <f t="shared" si="43"/>
        <v>67</v>
      </c>
      <c r="AF44">
        <f t="shared" si="43"/>
        <v>71</v>
      </c>
      <c r="AG44">
        <f t="shared" si="43"/>
        <v>74</v>
      </c>
      <c r="AH44">
        <f t="shared" si="43"/>
        <v>63</v>
      </c>
      <c r="AI44">
        <f t="shared" si="43"/>
        <v>71</v>
      </c>
      <c r="AJ44">
        <f t="shared" si="43"/>
        <v>75</v>
      </c>
      <c r="AK44">
        <f t="shared" si="43"/>
        <v>68</v>
      </c>
      <c r="AL44">
        <f t="shared" si="43"/>
        <v>70</v>
      </c>
      <c r="AM44">
        <f t="shared" si="43"/>
        <v>73</v>
      </c>
      <c r="AN44">
        <f t="shared" si="43"/>
        <v>73</v>
      </c>
      <c r="AO44">
        <f t="shared" si="44"/>
        <v>67</v>
      </c>
      <c r="AP44">
        <f t="shared" si="44"/>
        <v>70</v>
      </c>
      <c r="AQ44">
        <f t="shared" si="44"/>
        <v>70</v>
      </c>
      <c r="AR44">
        <f t="shared" si="44"/>
        <v>74</v>
      </c>
      <c r="AS44">
        <f t="shared" si="44"/>
        <v>67</v>
      </c>
      <c r="AT44">
        <f t="shared" si="44"/>
        <v>73</v>
      </c>
      <c r="AU44">
        <f t="shared" si="44"/>
        <v>72</v>
      </c>
      <c r="AV44">
        <f t="shared" si="44"/>
        <v>75</v>
      </c>
      <c r="AW44">
        <f t="shared" si="44"/>
        <v>75</v>
      </c>
      <c r="AX44">
        <f t="shared" si="44"/>
        <v>75</v>
      </c>
      <c r="AY44">
        <f t="shared" si="45"/>
        <v>70</v>
      </c>
      <c r="AZ44">
        <f t="shared" si="45"/>
        <v>72</v>
      </c>
      <c r="BA44">
        <f t="shared" si="45"/>
        <v>74</v>
      </c>
      <c r="BB44">
        <f t="shared" si="45"/>
        <v>68</v>
      </c>
      <c r="BC44">
        <f t="shared" si="45"/>
        <v>74</v>
      </c>
      <c r="BD44">
        <f t="shared" si="45"/>
        <v>66</v>
      </c>
      <c r="BE44">
        <f t="shared" si="45"/>
        <v>72</v>
      </c>
      <c r="BF44">
        <f t="shared" si="45"/>
        <v>71</v>
      </c>
      <c r="BG44">
        <f t="shared" si="45"/>
        <v>74</v>
      </c>
      <c r="BH44">
        <f t="shared" si="45"/>
        <v>68</v>
      </c>
      <c r="BI44">
        <f t="shared" si="46"/>
        <v>67</v>
      </c>
      <c r="BJ44">
        <f t="shared" si="46"/>
        <v>72</v>
      </c>
      <c r="BK44">
        <f t="shared" si="46"/>
        <v>73</v>
      </c>
      <c r="BL44">
        <f t="shared" si="46"/>
        <v>71</v>
      </c>
      <c r="BM44">
        <f t="shared" si="46"/>
        <v>75</v>
      </c>
      <c r="BN44">
        <f t="shared" si="46"/>
        <v>72</v>
      </c>
      <c r="BO44">
        <f t="shared" si="46"/>
        <v>73</v>
      </c>
      <c r="BP44">
        <f t="shared" si="46"/>
        <v>72</v>
      </c>
      <c r="BQ44">
        <f t="shared" si="46"/>
        <v>65</v>
      </c>
      <c r="BR44">
        <f t="shared" si="46"/>
        <v>72</v>
      </c>
      <c r="BS44">
        <f t="shared" si="47"/>
        <v>71</v>
      </c>
      <c r="BT44">
        <f t="shared" si="47"/>
        <v>70</v>
      </c>
      <c r="BU44">
        <f t="shared" si="47"/>
        <v>68</v>
      </c>
      <c r="BV44">
        <f t="shared" si="47"/>
        <v>66</v>
      </c>
      <c r="BW44">
        <f t="shared" si="47"/>
        <v>68</v>
      </c>
      <c r="BX44">
        <f t="shared" si="47"/>
        <v>71</v>
      </c>
      <c r="BY44">
        <f t="shared" si="47"/>
        <v>64</v>
      </c>
      <c r="BZ44">
        <f t="shared" si="47"/>
        <v>69</v>
      </c>
      <c r="CA44">
        <f t="shared" si="47"/>
        <v>68</v>
      </c>
      <c r="CB44">
        <f t="shared" si="47"/>
        <v>71</v>
      </c>
      <c r="CC44">
        <f t="shared" si="48"/>
        <v>73</v>
      </c>
      <c r="CD44">
        <f t="shared" si="48"/>
        <v>71</v>
      </c>
      <c r="CE44">
        <f t="shared" si="48"/>
        <v>65</v>
      </c>
      <c r="CF44">
        <f t="shared" si="48"/>
        <v>72</v>
      </c>
      <c r="CG44">
        <f t="shared" si="48"/>
        <v>75</v>
      </c>
      <c r="CH44">
        <f t="shared" si="48"/>
        <v>67</v>
      </c>
      <c r="CI44">
        <f t="shared" si="48"/>
        <v>69</v>
      </c>
      <c r="CJ44">
        <f t="shared" si="48"/>
        <v>72</v>
      </c>
      <c r="CK44">
        <f t="shared" si="48"/>
        <v>69</v>
      </c>
      <c r="CL44">
        <f t="shared" si="48"/>
        <v>73</v>
      </c>
      <c r="CM44">
        <f t="shared" si="49"/>
        <v>66</v>
      </c>
      <c r="CN44">
        <f t="shared" si="49"/>
        <v>75</v>
      </c>
      <c r="CO44">
        <f t="shared" si="49"/>
        <v>66</v>
      </c>
      <c r="CP44">
        <f t="shared" si="49"/>
        <v>71</v>
      </c>
      <c r="CQ44">
        <f t="shared" si="49"/>
        <v>73</v>
      </c>
      <c r="CR44">
        <f t="shared" si="49"/>
        <v>74</v>
      </c>
      <c r="CS44">
        <f t="shared" si="49"/>
        <v>64</v>
      </c>
      <c r="CT44">
        <f t="shared" si="49"/>
        <v>75</v>
      </c>
      <c r="CU44">
        <f t="shared" si="49"/>
        <v>71</v>
      </c>
      <c r="CV44">
        <f t="shared" si="49"/>
        <v>64</v>
      </c>
    </row>
    <row r="45" spans="1:100" x14ac:dyDescent="0.2">
      <c r="A45">
        <f t="shared" si="40"/>
        <v>73</v>
      </c>
      <c r="B45">
        <f t="shared" si="40"/>
        <v>70</v>
      </c>
      <c r="C45">
        <f t="shared" si="40"/>
        <v>70</v>
      </c>
      <c r="D45">
        <f t="shared" si="40"/>
        <v>62</v>
      </c>
      <c r="E45">
        <f t="shared" si="40"/>
        <v>68</v>
      </c>
      <c r="F45">
        <f t="shared" si="40"/>
        <v>72</v>
      </c>
      <c r="G45">
        <f t="shared" si="40"/>
        <v>67</v>
      </c>
      <c r="H45">
        <f t="shared" si="40"/>
        <v>72</v>
      </c>
      <c r="I45">
        <f t="shared" si="40"/>
        <v>65</v>
      </c>
      <c r="J45">
        <f t="shared" si="40"/>
        <v>72</v>
      </c>
      <c r="K45">
        <f t="shared" si="41"/>
        <v>74</v>
      </c>
      <c r="L45">
        <f t="shared" si="41"/>
        <v>68</v>
      </c>
      <c r="M45">
        <f t="shared" si="41"/>
        <v>73</v>
      </c>
      <c r="N45">
        <f t="shared" si="41"/>
        <v>69</v>
      </c>
      <c r="O45">
        <f t="shared" si="41"/>
        <v>72</v>
      </c>
      <c r="P45">
        <f t="shared" si="41"/>
        <v>73</v>
      </c>
      <c r="Q45">
        <f t="shared" si="41"/>
        <v>74</v>
      </c>
      <c r="R45">
        <f t="shared" si="41"/>
        <v>74</v>
      </c>
      <c r="S45">
        <f t="shared" si="41"/>
        <v>66</v>
      </c>
      <c r="T45">
        <f t="shared" si="41"/>
        <v>68</v>
      </c>
      <c r="U45">
        <f t="shared" si="42"/>
        <v>74</v>
      </c>
      <c r="V45">
        <f t="shared" si="42"/>
        <v>71</v>
      </c>
      <c r="W45">
        <f t="shared" si="42"/>
        <v>71</v>
      </c>
      <c r="X45">
        <f t="shared" si="42"/>
        <v>71</v>
      </c>
      <c r="Y45">
        <f t="shared" si="42"/>
        <v>66</v>
      </c>
      <c r="Z45">
        <f t="shared" si="42"/>
        <v>62</v>
      </c>
      <c r="AA45">
        <f t="shared" si="42"/>
        <v>69</v>
      </c>
      <c r="AB45">
        <f t="shared" si="42"/>
        <v>75</v>
      </c>
      <c r="AC45">
        <f t="shared" si="42"/>
        <v>70</v>
      </c>
      <c r="AD45">
        <f t="shared" si="42"/>
        <v>69</v>
      </c>
      <c r="AE45">
        <f t="shared" si="43"/>
        <v>74</v>
      </c>
      <c r="AF45">
        <f t="shared" si="43"/>
        <v>62</v>
      </c>
      <c r="AG45">
        <f t="shared" si="43"/>
        <v>72</v>
      </c>
      <c r="AH45">
        <f t="shared" si="43"/>
        <v>69</v>
      </c>
      <c r="AI45">
        <f t="shared" si="43"/>
        <v>75</v>
      </c>
      <c r="AJ45">
        <f t="shared" si="43"/>
        <v>71</v>
      </c>
      <c r="AK45">
        <f t="shared" si="43"/>
        <v>66</v>
      </c>
      <c r="AL45">
        <f t="shared" si="43"/>
        <v>72</v>
      </c>
      <c r="AM45">
        <f t="shared" si="43"/>
        <v>71</v>
      </c>
      <c r="AN45">
        <f t="shared" si="43"/>
        <v>75</v>
      </c>
      <c r="AO45">
        <f t="shared" si="44"/>
        <v>72</v>
      </c>
      <c r="AP45">
        <f t="shared" si="44"/>
        <v>75</v>
      </c>
      <c r="AQ45">
        <f t="shared" si="44"/>
        <v>71</v>
      </c>
      <c r="AR45">
        <f t="shared" si="44"/>
        <v>69</v>
      </c>
      <c r="AS45">
        <f t="shared" si="44"/>
        <v>73</v>
      </c>
      <c r="AT45">
        <f t="shared" si="44"/>
        <v>66</v>
      </c>
      <c r="AU45">
        <f t="shared" si="44"/>
        <v>72</v>
      </c>
      <c r="AV45">
        <f t="shared" si="44"/>
        <v>64</v>
      </c>
      <c r="AW45">
        <f t="shared" si="44"/>
        <v>71</v>
      </c>
      <c r="AX45">
        <f t="shared" si="44"/>
        <v>73</v>
      </c>
      <c r="AY45">
        <f t="shared" si="45"/>
        <v>72</v>
      </c>
      <c r="AZ45">
        <f t="shared" si="45"/>
        <v>73</v>
      </c>
      <c r="BA45">
        <f t="shared" si="45"/>
        <v>72</v>
      </c>
      <c r="BB45">
        <f t="shared" si="45"/>
        <v>73</v>
      </c>
      <c r="BC45">
        <f t="shared" si="45"/>
        <v>74</v>
      </c>
      <c r="BD45">
        <f t="shared" si="45"/>
        <v>62</v>
      </c>
      <c r="BE45">
        <f t="shared" si="45"/>
        <v>64</v>
      </c>
      <c r="BF45">
        <f t="shared" si="45"/>
        <v>71</v>
      </c>
      <c r="BG45">
        <f t="shared" si="45"/>
        <v>69</v>
      </c>
      <c r="BH45">
        <f t="shared" si="45"/>
        <v>71</v>
      </c>
      <c r="BI45">
        <f t="shared" si="46"/>
        <v>69</v>
      </c>
      <c r="BJ45">
        <f t="shared" si="46"/>
        <v>71</v>
      </c>
      <c r="BK45">
        <f t="shared" si="46"/>
        <v>74</v>
      </c>
      <c r="BL45">
        <f t="shared" si="46"/>
        <v>75</v>
      </c>
      <c r="BM45">
        <f t="shared" si="46"/>
        <v>72</v>
      </c>
      <c r="BN45">
        <f t="shared" si="46"/>
        <v>69</v>
      </c>
      <c r="BO45">
        <f t="shared" si="46"/>
        <v>68</v>
      </c>
      <c r="BP45">
        <f t="shared" si="46"/>
        <v>74</v>
      </c>
      <c r="BQ45">
        <f t="shared" si="46"/>
        <v>73</v>
      </c>
      <c r="BR45">
        <f t="shared" si="46"/>
        <v>70</v>
      </c>
      <c r="BS45">
        <f t="shared" si="47"/>
        <v>75</v>
      </c>
      <c r="BT45">
        <f t="shared" si="47"/>
        <v>73</v>
      </c>
      <c r="BU45">
        <f t="shared" si="47"/>
        <v>73</v>
      </c>
      <c r="BV45">
        <f t="shared" si="47"/>
        <v>75</v>
      </c>
      <c r="BW45">
        <f t="shared" si="47"/>
        <v>64</v>
      </c>
      <c r="BX45">
        <f t="shared" si="47"/>
        <v>69</v>
      </c>
      <c r="BY45">
        <f t="shared" si="47"/>
        <v>72</v>
      </c>
      <c r="BZ45">
        <f t="shared" si="47"/>
        <v>62</v>
      </c>
      <c r="CA45">
        <f t="shared" si="47"/>
        <v>74</v>
      </c>
      <c r="CB45">
        <f t="shared" si="47"/>
        <v>65</v>
      </c>
      <c r="CC45">
        <f t="shared" si="48"/>
        <v>73</v>
      </c>
      <c r="CD45">
        <f t="shared" si="48"/>
        <v>69</v>
      </c>
      <c r="CE45">
        <f t="shared" si="48"/>
        <v>62</v>
      </c>
      <c r="CF45">
        <f t="shared" si="48"/>
        <v>73</v>
      </c>
      <c r="CG45">
        <f t="shared" si="48"/>
        <v>70</v>
      </c>
      <c r="CH45">
        <f t="shared" si="48"/>
        <v>64</v>
      </c>
      <c r="CI45">
        <f t="shared" si="48"/>
        <v>74</v>
      </c>
      <c r="CJ45">
        <f t="shared" si="48"/>
        <v>71</v>
      </c>
      <c r="CK45">
        <f t="shared" si="48"/>
        <v>68</v>
      </c>
      <c r="CL45">
        <f t="shared" si="48"/>
        <v>70</v>
      </c>
      <c r="CM45">
        <f t="shared" si="49"/>
        <v>71</v>
      </c>
      <c r="CN45">
        <f t="shared" si="49"/>
        <v>72</v>
      </c>
      <c r="CO45">
        <f t="shared" si="49"/>
        <v>75</v>
      </c>
      <c r="CP45">
        <f t="shared" si="49"/>
        <v>72</v>
      </c>
      <c r="CQ45">
        <f t="shared" si="49"/>
        <v>69</v>
      </c>
      <c r="CR45">
        <f t="shared" si="49"/>
        <v>70</v>
      </c>
      <c r="CS45">
        <f t="shared" si="49"/>
        <v>74</v>
      </c>
      <c r="CT45">
        <f t="shared" si="49"/>
        <v>71</v>
      </c>
      <c r="CU45">
        <f t="shared" si="49"/>
        <v>71</v>
      </c>
      <c r="CV45">
        <f t="shared" si="49"/>
        <v>75</v>
      </c>
    </row>
    <row r="46" spans="1:100" x14ac:dyDescent="0.2">
      <c r="A46">
        <f t="shared" si="40"/>
        <v>71</v>
      </c>
      <c r="B46">
        <f t="shared" si="40"/>
        <v>72</v>
      </c>
      <c r="C46">
        <f t="shared" si="40"/>
        <v>75</v>
      </c>
      <c r="D46">
        <f t="shared" si="40"/>
        <v>68</v>
      </c>
      <c r="E46">
        <f t="shared" si="40"/>
        <v>74</v>
      </c>
      <c r="F46">
        <f t="shared" si="40"/>
        <v>65</v>
      </c>
      <c r="G46">
        <f t="shared" si="40"/>
        <v>74</v>
      </c>
      <c r="H46">
        <f t="shared" si="40"/>
        <v>75</v>
      </c>
      <c r="I46">
        <f t="shared" si="40"/>
        <v>74</v>
      </c>
      <c r="J46">
        <f t="shared" si="40"/>
        <v>71</v>
      </c>
      <c r="K46">
        <f t="shared" si="41"/>
        <v>71</v>
      </c>
      <c r="L46">
        <f t="shared" si="41"/>
        <v>72</v>
      </c>
      <c r="M46">
        <f t="shared" si="41"/>
        <v>74</v>
      </c>
      <c r="N46">
        <f t="shared" si="41"/>
        <v>71</v>
      </c>
      <c r="O46">
        <f t="shared" si="41"/>
        <v>72</v>
      </c>
      <c r="P46">
        <f t="shared" si="41"/>
        <v>64</v>
      </c>
      <c r="Q46">
        <f t="shared" si="41"/>
        <v>72</v>
      </c>
      <c r="R46">
        <f t="shared" si="41"/>
        <v>75</v>
      </c>
      <c r="S46">
        <f t="shared" si="41"/>
        <v>61</v>
      </c>
      <c r="T46">
        <f t="shared" si="41"/>
        <v>66</v>
      </c>
      <c r="U46">
        <f t="shared" si="42"/>
        <v>61</v>
      </c>
      <c r="V46">
        <f t="shared" si="42"/>
        <v>68</v>
      </c>
      <c r="W46">
        <f t="shared" si="42"/>
        <v>72</v>
      </c>
      <c r="X46">
        <f t="shared" si="42"/>
        <v>75</v>
      </c>
      <c r="Y46">
        <f t="shared" si="42"/>
        <v>69</v>
      </c>
      <c r="Z46">
        <f t="shared" si="42"/>
        <v>73</v>
      </c>
      <c r="AA46">
        <f t="shared" si="42"/>
        <v>67</v>
      </c>
      <c r="AB46">
        <f t="shared" si="42"/>
        <v>73</v>
      </c>
      <c r="AC46">
        <f t="shared" si="42"/>
        <v>73</v>
      </c>
      <c r="AD46">
        <f t="shared" si="42"/>
        <v>73</v>
      </c>
      <c r="AE46">
        <f t="shared" si="43"/>
        <v>70</v>
      </c>
      <c r="AF46">
        <f t="shared" si="43"/>
        <v>63</v>
      </c>
      <c r="AG46">
        <f t="shared" si="43"/>
        <v>69</v>
      </c>
      <c r="AH46">
        <f t="shared" si="43"/>
        <v>75</v>
      </c>
      <c r="AI46">
        <f t="shared" si="43"/>
        <v>75</v>
      </c>
      <c r="AJ46">
        <f t="shared" si="43"/>
        <v>71</v>
      </c>
      <c r="AK46">
        <f t="shared" si="43"/>
        <v>75</v>
      </c>
      <c r="AL46">
        <f t="shared" si="43"/>
        <v>71</v>
      </c>
      <c r="AM46">
        <f t="shared" si="43"/>
        <v>71</v>
      </c>
      <c r="AN46">
        <f t="shared" si="43"/>
        <v>71</v>
      </c>
      <c r="AO46">
        <f t="shared" si="44"/>
        <v>66</v>
      </c>
      <c r="AP46">
        <f t="shared" si="44"/>
        <v>75</v>
      </c>
      <c r="AQ46">
        <f t="shared" si="44"/>
        <v>72</v>
      </c>
      <c r="AR46">
        <f t="shared" si="44"/>
        <v>64</v>
      </c>
      <c r="AS46">
        <f t="shared" si="44"/>
        <v>74</v>
      </c>
      <c r="AT46">
        <f t="shared" si="44"/>
        <v>69</v>
      </c>
      <c r="AU46">
        <f t="shared" si="44"/>
        <v>72</v>
      </c>
      <c r="AV46">
        <f t="shared" si="44"/>
        <v>64</v>
      </c>
      <c r="AW46">
        <f t="shared" si="44"/>
        <v>75</v>
      </c>
      <c r="AX46">
        <f t="shared" si="44"/>
        <v>75</v>
      </c>
      <c r="AY46">
        <f t="shared" si="45"/>
        <v>70</v>
      </c>
      <c r="AZ46">
        <f t="shared" si="45"/>
        <v>71</v>
      </c>
      <c r="BA46">
        <f t="shared" si="45"/>
        <v>75</v>
      </c>
      <c r="BB46">
        <f t="shared" si="45"/>
        <v>74</v>
      </c>
      <c r="BC46">
        <f t="shared" si="45"/>
        <v>70</v>
      </c>
      <c r="BD46">
        <f t="shared" si="45"/>
        <v>75</v>
      </c>
      <c r="BE46">
        <f t="shared" si="45"/>
        <v>75</v>
      </c>
      <c r="BF46">
        <f t="shared" si="45"/>
        <v>62</v>
      </c>
      <c r="BG46">
        <f t="shared" si="45"/>
        <v>69</v>
      </c>
      <c r="BH46">
        <f t="shared" si="45"/>
        <v>75</v>
      </c>
      <c r="BI46">
        <f t="shared" si="46"/>
        <v>73</v>
      </c>
      <c r="BJ46">
        <f t="shared" si="46"/>
        <v>74</v>
      </c>
      <c r="BK46">
        <f t="shared" si="46"/>
        <v>74</v>
      </c>
      <c r="BL46">
        <f t="shared" si="46"/>
        <v>74</v>
      </c>
      <c r="BM46">
        <f t="shared" si="46"/>
        <v>68</v>
      </c>
      <c r="BN46">
        <f t="shared" si="46"/>
        <v>62</v>
      </c>
      <c r="BO46">
        <f t="shared" si="46"/>
        <v>64</v>
      </c>
      <c r="BP46">
        <f t="shared" si="46"/>
        <v>72</v>
      </c>
      <c r="BQ46">
        <f t="shared" si="46"/>
        <v>64</v>
      </c>
      <c r="BR46">
        <f t="shared" si="46"/>
        <v>75</v>
      </c>
      <c r="BS46">
        <f t="shared" si="47"/>
        <v>75</v>
      </c>
      <c r="BT46">
        <f t="shared" si="47"/>
        <v>71</v>
      </c>
      <c r="BU46">
        <f t="shared" si="47"/>
        <v>70</v>
      </c>
      <c r="BV46">
        <f t="shared" si="47"/>
        <v>73</v>
      </c>
      <c r="BW46">
        <f t="shared" si="47"/>
        <v>66</v>
      </c>
      <c r="BX46">
        <f t="shared" si="47"/>
        <v>72</v>
      </c>
      <c r="BY46">
        <f t="shared" si="47"/>
        <v>71</v>
      </c>
      <c r="BZ46">
        <f t="shared" si="47"/>
        <v>75</v>
      </c>
      <c r="CA46">
        <f t="shared" si="47"/>
        <v>63</v>
      </c>
      <c r="CB46">
        <f t="shared" si="47"/>
        <v>67</v>
      </c>
      <c r="CC46">
        <f t="shared" si="48"/>
        <v>74</v>
      </c>
      <c r="CD46">
        <f t="shared" si="48"/>
        <v>68</v>
      </c>
      <c r="CE46">
        <f t="shared" si="48"/>
        <v>67</v>
      </c>
      <c r="CF46">
        <f t="shared" si="48"/>
        <v>73</v>
      </c>
      <c r="CG46">
        <f t="shared" si="48"/>
        <v>73</v>
      </c>
      <c r="CH46">
        <f t="shared" si="48"/>
        <v>66</v>
      </c>
      <c r="CI46">
        <f t="shared" si="48"/>
        <v>69</v>
      </c>
      <c r="CJ46">
        <f t="shared" si="48"/>
        <v>74</v>
      </c>
      <c r="CK46">
        <f t="shared" si="48"/>
        <v>71</v>
      </c>
      <c r="CL46">
        <f t="shared" si="48"/>
        <v>74</v>
      </c>
      <c r="CM46">
        <f t="shared" si="49"/>
        <v>71</v>
      </c>
      <c r="CN46">
        <f t="shared" si="49"/>
        <v>69</v>
      </c>
      <c r="CO46">
        <f t="shared" si="49"/>
        <v>64</v>
      </c>
      <c r="CP46">
        <f t="shared" si="49"/>
        <v>74</v>
      </c>
      <c r="CQ46">
        <f t="shared" si="49"/>
        <v>74</v>
      </c>
      <c r="CR46">
        <f t="shared" si="49"/>
        <v>72</v>
      </c>
      <c r="CS46">
        <f t="shared" si="49"/>
        <v>67</v>
      </c>
      <c r="CT46">
        <f t="shared" si="49"/>
        <v>74</v>
      </c>
      <c r="CU46">
        <f t="shared" si="49"/>
        <v>70</v>
      </c>
      <c r="CV46">
        <f t="shared" si="49"/>
        <v>71</v>
      </c>
    </row>
    <row r="47" spans="1:100" x14ac:dyDescent="0.2">
      <c r="A47">
        <f t="shared" si="40"/>
        <v>75</v>
      </c>
      <c r="B47">
        <f t="shared" si="40"/>
        <v>71</v>
      </c>
      <c r="C47">
        <f t="shared" si="40"/>
        <v>70</v>
      </c>
      <c r="D47">
        <f t="shared" si="40"/>
        <v>67</v>
      </c>
      <c r="E47">
        <f t="shared" si="40"/>
        <v>75</v>
      </c>
      <c r="F47">
        <f t="shared" si="40"/>
        <v>72</v>
      </c>
      <c r="G47">
        <f t="shared" si="40"/>
        <v>72</v>
      </c>
      <c r="H47">
        <f t="shared" si="40"/>
        <v>72</v>
      </c>
      <c r="I47">
        <f t="shared" si="40"/>
        <v>69</v>
      </c>
      <c r="J47">
        <f t="shared" si="40"/>
        <v>72</v>
      </c>
      <c r="K47">
        <f t="shared" si="41"/>
        <v>66</v>
      </c>
      <c r="L47">
        <f t="shared" si="41"/>
        <v>68</v>
      </c>
      <c r="M47">
        <f t="shared" si="41"/>
        <v>66</v>
      </c>
      <c r="N47">
        <f t="shared" si="41"/>
        <v>72</v>
      </c>
      <c r="O47">
        <f t="shared" si="41"/>
        <v>75</v>
      </c>
      <c r="P47">
        <f t="shared" si="41"/>
        <v>65</v>
      </c>
      <c r="Q47">
        <f t="shared" si="41"/>
        <v>67</v>
      </c>
      <c r="R47">
        <f t="shared" si="41"/>
        <v>64</v>
      </c>
      <c r="S47">
        <f t="shared" si="41"/>
        <v>73</v>
      </c>
      <c r="T47">
        <f t="shared" si="41"/>
        <v>69</v>
      </c>
      <c r="U47">
        <f t="shared" si="42"/>
        <v>67</v>
      </c>
      <c r="V47">
        <f t="shared" si="42"/>
        <v>72</v>
      </c>
      <c r="W47">
        <f t="shared" si="42"/>
        <v>69</v>
      </c>
      <c r="X47">
        <f t="shared" si="42"/>
        <v>71</v>
      </c>
      <c r="Y47">
        <f t="shared" si="42"/>
        <v>74</v>
      </c>
      <c r="Z47">
        <f t="shared" si="42"/>
        <v>73</v>
      </c>
      <c r="AA47">
        <f t="shared" si="42"/>
        <v>65</v>
      </c>
      <c r="AB47">
        <f t="shared" si="42"/>
        <v>73</v>
      </c>
      <c r="AC47">
        <f t="shared" si="42"/>
        <v>75</v>
      </c>
      <c r="AD47">
        <f t="shared" si="42"/>
        <v>74</v>
      </c>
      <c r="AE47">
        <f t="shared" si="43"/>
        <v>75</v>
      </c>
      <c r="AF47">
        <f t="shared" si="43"/>
        <v>72</v>
      </c>
      <c r="AG47">
        <f t="shared" si="43"/>
        <v>71</v>
      </c>
      <c r="AH47">
        <f t="shared" si="43"/>
        <v>63</v>
      </c>
      <c r="AI47">
        <f t="shared" si="43"/>
        <v>73</v>
      </c>
      <c r="AJ47">
        <f t="shared" si="43"/>
        <v>73</v>
      </c>
      <c r="AK47">
        <f t="shared" si="43"/>
        <v>69</v>
      </c>
      <c r="AL47">
        <f t="shared" si="43"/>
        <v>62</v>
      </c>
      <c r="AM47">
        <f t="shared" si="43"/>
        <v>66</v>
      </c>
      <c r="AN47">
        <f t="shared" si="43"/>
        <v>66</v>
      </c>
      <c r="AO47">
        <f t="shared" si="44"/>
        <v>74</v>
      </c>
      <c r="AP47">
        <f t="shared" si="44"/>
        <v>75</v>
      </c>
      <c r="AQ47">
        <f t="shared" si="44"/>
        <v>73</v>
      </c>
      <c r="AR47">
        <f t="shared" si="44"/>
        <v>73</v>
      </c>
      <c r="AS47">
        <f t="shared" si="44"/>
        <v>71</v>
      </c>
      <c r="AT47">
        <f t="shared" si="44"/>
        <v>74</v>
      </c>
      <c r="AU47">
        <f t="shared" si="44"/>
        <v>71</v>
      </c>
      <c r="AV47">
        <f t="shared" si="44"/>
        <v>74</v>
      </c>
      <c r="AW47">
        <f t="shared" si="44"/>
        <v>68</v>
      </c>
      <c r="AX47">
        <f t="shared" si="44"/>
        <v>75</v>
      </c>
      <c r="AY47">
        <f t="shared" si="45"/>
        <v>74</v>
      </c>
      <c r="AZ47">
        <f t="shared" si="45"/>
        <v>75</v>
      </c>
      <c r="BA47">
        <f t="shared" si="45"/>
        <v>69</v>
      </c>
      <c r="BB47">
        <f t="shared" si="45"/>
        <v>70</v>
      </c>
      <c r="BC47">
        <f t="shared" si="45"/>
        <v>64</v>
      </c>
      <c r="BD47">
        <f t="shared" si="45"/>
        <v>73</v>
      </c>
      <c r="BE47">
        <f t="shared" si="45"/>
        <v>75</v>
      </c>
      <c r="BF47">
        <f t="shared" si="45"/>
        <v>71</v>
      </c>
      <c r="BG47">
        <f t="shared" si="45"/>
        <v>71</v>
      </c>
      <c r="BH47">
        <f t="shared" si="45"/>
        <v>69</v>
      </c>
      <c r="BI47">
        <f t="shared" si="46"/>
        <v>69</v>
      </c>
      <c r="BJ47">
        <f t="shared" si="46"/>
        <v>73</v>
      </c>
      <c r="BK47">
        <f t="shared" si="46"/>
        <v>72</v>
      </c>
      <c r="BL47">
        <f t="shared" si="46"/>
        <v>72</v>
      </c>
      <c r="BM47">
        <f t="shared" si="46"/>
        <v>72</v>
      </c>
      <c r="BN47">
        <f t="shared" si="46"/>
        <v>72</v>
      </c>
      <c r="BO47">
        <f t="shared" si="46"/>
        <v>73</v>
      </c>
      <c r="BP47">
        <f t="shared" si="46"/>
        <v>69</v>
      </c>
      <c r="BQ47">
        <f t="shared" si="46"/>
        <v>72</v>
      </c>
      <c r="BR47">
        <f t="shared" si="46"/>
        <v>73</v>
      </c>
      <c r="BS47">
        <f t="shared" si="47"/>
        <v>72</v>
      </c>
      <c r="BT47">
        <f t="shared" si="47"/>
        <v>70</v>
      </c>
      <c r="BU47">
        <f t="shared" si="47"/>
        <v>75</v>
      </c>
      <c r="BV47">
        <f t="shared" si="47"/>
        <v>75</v>
      </c>
      <c r="BW47">
        <f t="shared" si="47"/>
        <v>64</v>
      </c>
      <c r="BX47">
        <f t="shared" si="47"/>
        <v>72</v>
      </c>
      <c r="BY47">
        <f t="shared" si="47"/>
        <v>65</v>
      </c>
      <c r="BZ47">
        <f t="shared" si="47"/>
        <v>72</v>
      </c>
      <c r="CA47">
        <f t="shared" si="47"/>
        <v>74</v>
      </c>
      <c r="CB47">
        <f t="shared" si="47"/>
        <v>72</v>
      </c>
      <c r="CC47">
        <f t="shared" si="48"/>
        <v>70</v>
      </c>
      <c r="CD47">
        <f t="shared" si="48"/>
        <v>68</v>
      </c>
      <c r="CE47">
        <f t="shared" si="48"/>
        <v>75</v>
      </c>
      <c r="CF47">
        <f t="shared" si="48"/>
        <v>71</v>
      </c>
      <c r="CG47">
        <f t="shared" si="48"/>
        <v>71</v>
      </c>
      <c r="CH47">
        <f t="shared" si="48"/>
        <v>71</v>
      </c>
      <c r="CI47">
        <f t="shared" si="48"/>
        <v>75</v>
      </c>
      <c r="CJ47">
        <f t="shared" si="48"/>
        <v>68</v>
      </c>
      <c r="CK47">
        <f t="shared" si="48"/>
        <v>67</v>
      </c>
      <c r="CL47">
        <f t="shared" si="48"/>
        <v>75</v>
      </c>
      <c r="CM47">
        <f t="shared" si="49"/>
        <v>71</v>
      </c>
      <c r="CN47">
        <f t="shared" si="49"/>
        <v>74</v>
      </c>
      <c r="CO47">
        <f t="shared" si="49"/>
        <v>74</v>
      </c>
      <c r="CP47">
        <f t="shared" si="49"/>
        <v>74</v>
      </c>
      <c r="CQ47">
        <f t="shared" si="49"/>
        <v>71</v>
      </c>
      <c r="CR47">
        <f t="shared" si="49"/>
        <v>64</v>
      </c>
      <c r="CS47">
        <f t="shared" si="49"/>
        <v>68</v>
      </c>
      <c r="CT47">
        <f t="shared" si="49"/>
        <v>73</v>
      </c>
      <c r="CU47">
        <f t="shared" si="49"/>
        <v>71</v>
      </c>
      <c r="CV47">
        <f t="shared" si="49"/>
        <v>75</v>
      </c>
    </row>
    <row r="48" spans="1:100" x14ac:dyDescent="0.2">
      <c r="A48">
        <f t="shared" si="40"/>
        <v>73</v>
      </c>
      <c r="B48">
        <f t="shared" si="40"/>
        <v>74</v>
      </c>
      <c r="C48">
        <f t="shared" si="40"/>
        <v>72</v>
      </c>
      <c r="D48">
        <f t="shared" si="40"/>
        <v>71</v>
      </c>
      <c r="E48">
        <f t="shared" si="40"/>
        <v>72</v>
      </c>
      <c r="F48">
        <f t="shared" si="40"/>
        <v>72</v>
      </c>
      <c r="G48">
        <f t="shared" si="40"/>
        <v>75</v>
      </c>
      <c r="H48">
        <f t="shared" si="40"/>
        <v>67</v>
      </c>
      <c r="I48">
        <f t="shared" si="40"/>
        <v>72</v>
      </c>
      <c r="J48">
        <f t="shared" si="40"/>
        <v>74</v>
      </c>
      <c r="K48">
        <f t="shared" si="41"/>
        <v>62</v>
      </c>
      <c r="L48">
        <f t="shared" si="41"/>
        <v>65</v>
      </c>
      <c r="M48">
        <f t="shared" si="41"/>
        <v>73</v>
      </c>
      <c r="N48">
        <f t="shared" si="41"/>
        <v>72</v>
      </c>
      <c r="O48">
        <f t="shared" si="41"/>
        <v>71</v>
      </c>
      <c r="P48">
        <f t="shared" si="41"/>
        <v>74</v>
      </c>
      <c r="Q48">
        <f t="shared" si="41"/>
        <v>63</v>
      </c>
      <c r="R48">
        <f t="shared" si="41"/>
        <v>74</v>
      </c>
      <c r="S48">
        <f t="shared" si="41"/>
        <v>75</v>
      </c>
      <c r="T48">
        <f t="shared" si="41"/>
        <v>75</v>
      </c>
      <c r="U48">
        <f t="shared" si="42"/>
        <v>62</v>
      </c>
      <c r="V48">
        <f t="shared" si="42"/>
        <v>72</v>
      </c>
      <c r="W48">
        <f t="shared" si="42"/>
        <v>75</v>
      </c>
      <c r="X48">
        <f t="shared" si="42"/>
        <v>65</v>
      </c>
      <c r="Y48">
        <f t="shared" si="42"/>
        <v>75</v>
      </c>
      <c r="Z48">
        <f t="shared" si="42"/>
        <v>72</v>
      </c>
      <c r="AA48">
        <f t="shared" si="42"/>
        <v>75</v>
      </c>
      <c r="AB48">
        <f t="shared" si="42"/>
        <v>74</v>
      </c>
      <c r="AC48">
        <f t="shared" si="42"/>
        <v>73</v>
      </c>
      <c r="AD48">
        <f t="shared" si="42"/>
        <v>69</v>
      </c>
      <c r="AE48">
        <f t="shared" si="43"/>
        <v>65</v>
      </c>
      <c r="AF48">
        <f t="shared" si="43"/>
        <v>74</v>
      </c>
      <c r="AG48">
        <f t="shared" si="43"/>
        <v>74</v>
      </c>
      <c r="AH48">
        <f t="shared" si="43"/>
        <v>74</v>
      </c>
      <c r="AI48">
        <f t="shared" si="43"/>
        <v>71</v>
      </c>
      <c r="AJ48">
        <f t="shared" si="43"/>
        <v>75</v>
      </c>
      <c r="AK48">
        <f t="shared" si="43"/>
        <v>72</v>
      </c>
      <c r="AL48">
        <f t="shared" si="43"/>
        <v>67</v>
      </c>
      <c r="AM48">
        <f t="shared" si="43"/>
        <v>67</v>
      </c>
      <c r="AN48">
        <f t="shared" si="43"/>
        <v>71</v>
      </c>
      <c r="AO48">
        <f t="shared" si="44"/>
        <v>66</v>
      </c>
      <c r="AP48">
        <f t="shared" si="44"/>
        <v>71</v>
      </c>
      <c r="AQ48">
        <f t="shared" si="44"/>
        <v>68</v>
      </c>
      <c r="AR48">
        <f t="shared" si="44"/>
        <v>72</v>
      </c>
      <c r="AS48">
        <f t="shared" si="44"/>
        <v>62</v>
      </c>
      <c r="AT48">
        <f t="shared" si="44"/>
        <v>74</v>
      </c>
      <c r="AU48">
        <f t="shared" si="44"/>
        <v>71</v>
      </c>
      <c r="AV48">
        <f t="shared" si="44"/>
        <v>75</v>
      </c>
      <c r="AW48">
        <f t="shared" si="44"/>
        <v>75</v>
      </c>
      <c r="AX48">
        <f t="shared" si="44"/>
        <v>74</v>
      </c>
      <c r="AY48">
        <f t="shared" si="45"/>
        <v>74</v>
      </c>
      <c r="AZ48">
        <f t="shared" si="45"/>
        <v>75</v>
      </c>
      <c r="BA48">
        <f t="shared" si="45"/>
        <v>73</v>
      </c>
      <c r="BB48">
        <f t="shared" si="45"/>
        <v>71</v>
      </c>
      <c r="BC48">
        <f t="shared" si="45"/>
        <v>74</v>
      </c>
      <c r="BD48">
        <f t="shared" si="45"/>
        <v>75</v>
      </c>
      <c r="BE48">
        <f t="shared" si="45"/>
        <v>67</v>
      </c>
      <c r="BF48">
        <f t="shared" si="45"/>
        <v>75</v>
      </c>
      <c r="BG48">
        <f t="shared" si="45"/>
        <v>74</v>
      </c>
      <c r="BH48">
        <f t="shared" si="45"/>
        <v>75</v>
      </c>
      <c r="BI48">
        <f t="shared" si="46"/>
        <v>75</v>
      </c>
      <c r="BJ48">
        <f t="shared" si="46"/>
        <v>71</v>
      </c>
      <c r="BK48">
        <f t="shared" si="46"/>
        <v>67</v>
      </c>
      <c r="BL48">
        <f t="shared" si="46"/>
        <v>73</v>
      </c>
      <c r="BM48">
        <f t="shared" si="46"/>
        <v>72</v>
      </c>
      <c r="BN48">
        <f t="shared" si="46"/>
        <v>71</v>
      </c>
      <c r="BO48">
        <f t="shared" si="46"/>
        <v>72</v>
      </c>
      <c r="BP48">
        <f t="shared" si="46"/>
        <v>75</v>
      </c>
      <c r="BQ48">
        <f t="shared" si="46"/>
        <v>63</v>
      </c>
      <c r="BR48">
        <f t="shared" si="46"/>
        <v>72</v>
      </c>
      <c r="BS48">
        <f t="shared" si="47"/>
        <v>75</v>
      </c>
      <c r="BT48">
        <f t="shared" si="47"/>
        <v>65</v>
      </c>
      <c r="BU48">
        <f t="shared" si="47"/>
        <v>71</v>
      </c>
      <c r="BV48">
        <f t="shared" si="47"/>
        <v>71</v>
      </c>
      <c r="BW48">
        <f t="shared" si="47"/>
        <v>64</v>
      </c>
      <c r="BX48">
        <f t="shared" si="47"/>
        <v>73</v>
      </c>
      <c r="BY48">
        <f t="shared" si="47"/>
        <v>74</v>
      </c>
      <c r="BZ48">
        <f t="shared" si="47"/>
        <v>68</v>
      </c>
      <c r="CA48">
        <f t="shared" si="47"/>
        <v>75</v>
      </c>
      <c r="CB48">
        <f t="shared" si="47"/>
        <v>66</v>
      </c>
      <c r="CC48">
        <f t="shared" si="48"/>
        <v>68</v>
      </c>
      <c r="CD48">
        <f t="shared" si="48"/>
        <v>65</v>
      </c>
      <c r="CE48">
        <f t="shared" si="48"/>
        <v>61</v>
      </c>
      <c r="CF48">
        <f t="shared" si="48"/>
        <v>67</v>
      </c>
      <c r="CG48">
        <f t="shared" si="48"/>
        <v>73</v>
      </c>
      <c r="CH48">
        <f t="shared" si="48"/>
        <v>74</v>
      </c>
      <c r="CI48">
        <f t="shared" si="48"/>
        <v>74</v>
      </c>
      <c r="CJ48">
        <f t="shared" si="48"/>
        <v>72</v>
      </c>
      <c r="CK48">
        <f t="shared" si="48"/>
        <v>69</v>
      </c>
      <c r="CL48">
        <f t="shared" si="48"/>
        <v>68</v>
      </c>
      <c r="CM48">
        <f t="shared" si="49"/>
        <v>75</v>
      </c>
      <c r="CN48">
        <f t="shared" si="49"/>
        <v>72</v>
      </c>
      <c r="CO48">
        <f t="shared" si="49"/>
        <v>71</v>
      </c>
      <c r="CP48">
        <f t="shared" si="49"/>
        <v>74</v>
      </c>
      <c r="CQ48">
        <f t="shared" si="49"/>
        <v>72</v>
      </c>
      <c r="CR48">
        <f t="shared" si="49"/>
        <v>74</v>
      </c>
      <c r="CS48">
        <f t="shared" si="49"/>
        <v>71</v>
      </c>
      <c r="CT48">
        <f t="shared" si="49"/>
        <v>71</v>
      </c>
      <c r="CU48">
        <f t="shared" si="49"/>
        <v>72</v>
      </c>
      <c r="CV48">
        <f t="shared" si="49"/>
        <v>71</v>
      </c>
    </row>
    <row r="49" spans="1:100" x14ac:dyDescent="0.2">
      <c r="A49">
        <f t="shared" si="40"/>
        <v>70</v>
      </c>
      <c r="B49">
        <f t="shared" si="40"/>
        <v>71</v>
      </c>
      <c r="C49">
        <f t="shared" si="40"/>
        <v>67</v>
      </c>
      <c r="D49">
        <f t="shared" si="40"/>
        <v>71</v>
      </c>
      <c r="E49">
        <f t="shared" si="40"/>
        <v>74</v>
      </c>
      <c r="F49">
        <f t="shared" si="40"/>
        <v>65</v>
      </c>
      <c r="G49">
        <f t="shared" si="40"/>
        <v>69</v>
      </c>
      <c r="H49">
        <f t="shared" si="40"/>
        <v>67</v>
      </c>
      <c r="I49">
        <f t="shared" si="40"/>
        <v>67</v>
      </c>
      <c r="J49">
        <f t="shared" si="40"/>
        <v>74</v>
      </c>
      <c r="K49">
        <f t="shared" si="41"/>
        <v>73</v>
      </c>
      <c r="L49">
        <f t="shared" si="41"/>
        <v>71</v>
      </c>
      <c r="M49">
        <f t="shared" si="41"/>
        <v>64</v>
      </c>
      <c r="N49">
        <f t="shared" si="41"/>
        <v>65</v>
      </c>
      <c r="O49">
        <f t="shared" si="41"/>
        <v>74</v>
      </c>
      <c r="P49">
        <f t="shared" si="41"/>
        <v>69</v>
      </c>
      <c r="Q49">
        <f t="shared" si="41"/>
        <v>75</v>
      </c>
      <c r="R49">
        <f t="shared" si="41"/>
        <v>70</v>
      </c>
      <c r="S49">
        <f t="shared" si="41"/>
        <v>75</v>
      </c>
      <c r="T49">
        <f t="shared" si="41"/>
        <v>64</v>
      </c>
      <c r="U49">
        <f t="shared" si="42"/>
        <v>70</v>
      </c>
      <c r="V49">
        <f t="shared" si="42"/>
        <v>68</v>
      </c>
      <c r="W49">
        <f t="shared" si="42"/>
        <v>70</v>
      </c>
      <c r="X49">
        <f t="shared" si="42"/>
        <v>67</v>
      </c>
      <c r="Y49">
        <f t="shared" si="42"/>
        <v>73</v>
      </c>
      <c r="Z49">
        <f t="shared" si="42"/>
        <v>73</v>
      </c>
      <c r="AA49">
        <f t="shared" si="42"/>
        <v>72</v>
      </c>
      <c r="AB49">
        <f t="shared" si="42"/>
        <v>75</v>
      </c>
      <c r="AC49">
        <f t="shared" si="42"/>
        <v>74</v>
      </c>
      <c r="AD49">
        <f t="shared" si="42"/>
        <v>68</v>
      </c>
      <c r="AE49">
        <f t="shared" si="43"/>
        <v>72</v>
      </c>
      <c r="AF49">
        <f t="shared" si="43"/>
        <v>73</v>
      </c>
      <c r="AG49">
        <f t="shared" si="43"/>
        <v>64</v>
      </c>
      <c r="AH49">
        <f t="shared" si="43"/>
        <v>69</v>
      </c>
      <c r="AI49">
        <f t="shared" si="43"/>
        <v>75</v>
      </c>
      <c r="AJ49">
        <f t="shared" si="43"/>
        <v>71</v>
      </c>
      <c r="AK49">
        <f t="shared" si="43"/>
        <v>72</v>
      </c>
      <c r="AL49">
        <f t="shared" si="43"/>
        <v>72</v>
      </c>
      <c r="AM49">
        <f t="shared" si="43"/>
        <v>73</v>
      </c>
      <c r="AN49">
        <f t="shared" si="43"/>
        <v>74</v>
      </c>
      <c r="AO49">
        <f t="shared" si="44"/>
        <v>71</v>
      </c>
      <c r="AP49">
        <f t="shared" si="44"/>
        <v>75</v>
      </c>
      <c r="AQ49">
        <f t="shared" si="44"/>
        <v>64</v>
      </c>
      <c r="AR49">
        <f t="shared" si="44"/>
        <v>67</v>
      </c>
      <c r="AS49">
        <f t="shared" si="44"/>
        <v>72</v>
      </c>
      <c r="AT49">
        <f t="shared" si="44"/>
        <v>75</v>
      </c>
      <c r="AU49">
        <f t="shared" si="44"/>
        <v>72</v>
      </c>
      <c r="AV49">
        <f t="shared" si="44"/>
        <v>74</v>
      </c>
      <c r="AW49">
        <f t="shared" si="44"/>
        <v>75</v>
      </c>
      <c r="AX49">
        <f t="shared" si="44"/>
        <v>74</v>
      </c>
      <c r="AY49">
        <f t="shared" si="45"/>
        <v>73</v>
      </c>
      <c r="AZ49">
        <f t="shared" si="45"/>
        <v>71</v>
      </c>
      <c r="BA49">
        <f t="shared" si="45"/>
        <v>69</v>
      </c>
      <c r="BB49">
        <f t="shared" si="45"/>
        <v>74</v>
      </c>
      <c r="BC49">
        <f t="shared" si="45"/>
        <v>71</v>
      </c>
      <c r="BD49">
        <f t="shared" si="45"/>
        <v>68</v>
      </c>
      <c r="BE49">
        <f t="shared" si="45"/>
        <v>71</v>
      </c>
      <c r="BF49">
        <f t="shared" si="45"/>
        <v>73</v>
      </c>
      <c r="BG49">
        <f t="shared" si="45"/>
        <v>75</v>
      </c>
      <c r="BH49">
        <f t="shared" si="45"/>
        <v>68</v>
      </c>
      <c r="BI49">
        <f t="shared" si="46"/>
        <v>71</v>
      </c>
      <c r="BJ49">
        <f t="shared" si="46"/>
        <v>74</v>
      </c>
      <c r="BK49">
        <f t="shared" si="46"/>
        <v>64</v>
      </c>
      <c r="BL49">
        <f t="shared" si="46"/>
        <v>68</v>
      </c>
      <c r="BM49">
        <f t="shared" si="46"/>
        <v>73</v>
      </c>
      <c r="BN49">
        <f t="shared" si="46"/>
        <v>75</v>
      </c>
      <c r="BO49">
        <f t="shared" si="46"/>
        <v>70</v>
      </c>
      <c r="BP49">
        <f t="shared" si="46"/>
        <v>70</v>
      </c>
      <c r="BQ49">
        <f t="shared" si="46"/>
        <v>74</v>
      </c>
      <c r="BR49">
        <f t="shared" si="46"/>
        <v>71</v>
      </c>
      <c r="BS49">
        <f t="shared" si="47"/>
        <v>69</v>
      </c>
      <c r="BT49">
        <f t="shared" si="47"/>
        <v>74</v>
      </c>
      <c r="BU49">
        <f t="shared" si="47"/>
        <v>73</v>
      </c>
      <c r="BV49">
        <f t="shared" si="47"/>
        <v>73</v>
      </c>
      <c r="BW49">
        <f t="shared" si="47"/>
        <v>74</v>
      </c>
      <c r="BX49">
        <f t="shared" si="47"/>
        <v>75</v>
      </c>
      <c r="BY49">
        <f t="shared" si="47"/>
        <v>64</v>
      </c>
      <c r="BZ49">
        <f t="shared" si="47"/>
        <v>73</v>
      </c>
      <c r="CA49">
        <f t="shared" si="47"/>
        <v>75</v>
      </c>
      <c r="CB49">
        <f t="shared" si="47"/>
        <v>74</v>
      </c>
      <c r="CC49">
        <f t="shared" si="48"/>
        <v>65</v>
      </c>
      <c r="CD49">
        <f t="shared" si="48"/>
        <v>75</v>
      </c>
      <c r="CE49">
        <f t="shared" si="48"/>
        <v>71</v>
      </c>
      <c r="CF49">
        <f t="shared" si="48"/>
        <v>69</v>
      </c>
      <c r="CG49">
        <f t="shared" si="48"/>
        <v>71</v>
      </c>
      <c r="CH49">
        <f t="shared" si="48"/>
        <v>74</v>
      </c>
      <c r="CI49">
        <f t="shared" si="48"/>
        <v>74</v>
      </c>
      <c r="CJ49">
        <f t="shared" si="48"/>
        <v>64</v>
      </c>
      <c r="CK49">
        <f t="shared" si="48"/>
        <v>67</v>
      </c>
      <c r="CL49">
        <f t="shared" si="48"/>
        <v>75</v>
      </c>
      <c r="CM49">
        <f t="shared" si="49"/>
        <v>71</v>
      </c>
      <c r="CN49">
        <f t="shared" si="49"/>
        <v>71</v>
      </c>
      <c r="CO49">
        <f t="shared" si="49"/>
        <v>69</v>
      </c>
      <c r="CP49">
        <f t="shared" si="49"/>
        <v>74</v>
      </c>
      <c r="CQ49">
        <f t="shared" si="49"/>
        <v>70</v>
      </c>
      <c r="CR49">
        <f t="shared" si="49"/>
        <v>72</v>
      </c>
      <c r="CS49">
        <f t="shared" si="49"/>
        <v>66</v>
      </c>
      <c r="CT49">
        <f t="shared" si="49"/>
        <v>72</v>
      </c>
      <c r="CU49">
        <f t="shared" si="49"/>
        <v>71</v>
      </c>
      <c r="CV49">
        <f t="shared" si="49"/>
        <v>73</v>
      </c>
    </row>
    <row r="50" spans="1:100" x14ac:dyDescent="0.2">
      <c r="A50">
        <f t="shared" si="40"/>
        <v>68</v>
      </c>
      <c r="B50">
        <f t="shared" si="40"/>
        <v>65</v>
      </c>
      <c r="C50">
        <f t="shared" si="40"/>
        <v>71</v>
      </c>
      <c r="D50">
        <f t="shared" si="40"/>
        <v>72</v>
      </c>
      <c r="E50">
        <f t="shared" si="40"/>
        <v>71</v>
      </c>
      <c r="F50">
        <f t="shared" si="40"/>
        <v>73</v>
      </c>
      <c r="G50">
        <f t="shared" si="40"/>
        <v>72</v>
      </c>
      <c r="H50">
        <f t="shared" si="40"/>
        <v>72</v>
      </c>
      <c r="I50">
        <f t="shared" si="40"/>
        <v>74</v>
      </c>
      <c r="J50">
        <f t="shared" si="40"/>
        <v>65</v>
      </c>
      <c r="K50">
        <f t="shared" si="41"/>
        <v>64</v>
      </c>
      <c r="L50">
        <f t="shared" si="41"/>
        <v>71</v>
      </c>
      <c r="M50">
        <f t="shared" si="41"/>
        <v>75</v>
      </c>
      <c r="N50">
        <f t="shared" si="41"/>
        <v>74</v>
      </c>
      <c r="O50">
        <f t="shared" si="41"/>
        <v>71</v>
      </c>
      <c r="P50">
        <f t="shared" si="41"/>
        <v>71</v>
      </c>
      <c r="Q50">
        <f t="shared" si="41"/>
        <v>72</v>
      </c>
      <c r="R50">
        <f t="shared" si="41"/>
        <v>75</v>
      </c>
      <c r="S50">
        <f t="shared" si="41"/>
        <v>70</v>
      </c>
      <c r="T50">
        <f t="shared" si="41"/>
        <v>73</v>
      </c>
      <c r="U50">
        <f t="shared" si="42"/>
        <v>75</v>
      </c>
      <c r="V50">
        <f t="shared" si="42"/>
        <v>62</v>
      </c>
      <c r="W50">
        <f t="shared" si="42"/>
        <v>69</v>
      </c>
      <c r="X50">
        <f t="shared" si="42"/>
        <v>75</v>
      </c>
      <c r="Y50">
        <f t="shared" si="42"/>
        <v>70</v>
      </c>
      <c r="Z50">
        <f t="shared" si="42"/>
        <v>72</v>
      </c>
      <c r="AA50">
        <f t="shared" si="42"/>
        <v>72</v>
      </c>
      <c r="AB50">
        <f t="shared" si="42"/>
        <v>63</v>
      </c>
      <c r="AC50">
        <f t="shared" si="42"/>
        <v>72</v>
      </c>
      <c r="AD50">
        <f t="shared" si="42"/>
        <v>74</v>
      </c>
      <c r="AE50">
        <f t="shared" si="43"/>
        <v>70</v>
      </c>
      <c r="AF50">
        <f t="shared" si="43"/>
        <v>71</v>
      </c>
      <c r="AG50">
        <f t="shared" si="43"/>
        <v>72</v>
      </c>
      <c r="AH50">
        <f t="shared" si="43"/>
        <v>71</v>
      </c>
      <c r="AI50">
        <f t="shared" si="43"/>
        <v>74</v>
      </c>
      <c r="AJ50">
        <f t="shared" si="43"/>
        <v>70</v>
      </c>
      <c r="AK50">
        <f t="shared" si="43"/>
        <v>71</v>
      </c>
      <c r="AL50">
        <f t="shared" si="43"/>
        <v>71</v>
      </c>
      <c r="AM50">
        <f t="shared" si="43"/>
        <v>66</v>
      </c>
      <c r="AN50">
        <f t="shared" si="43"/>
        <v>70</v>
      </c>
      <c r="AO50">
        <f t="shared" si="44"/>
        <v>73</v>
      </c>
      <c r="AP50">
        <f t="shared" si="44"/>
        <v>68</v>
      </c>
      <c r="AQ50">
        <f t="shared" si="44"/>
        <v>71</v>
      </c>
      <c r="AR50">
        <f t="shared" si="44"/>
        <v>69</v>
      </c>
      <c r="AS50">
        <f t="shared" si="44"/>
        <v>73</v>
      </c>
      <c r="AT50">
        <f t="shared" si="44"/>
        <v>72</v>
      </c>
      <c r="AU50">
        <f t="shared" si="44"/>
        <v>75</v>
      </c>
      <c r="AV50">
        <f t="shared" si="44"/>
        <v>74</v>
      </c>
      <c r="AW50">
        <f t="shared" si="44"/>
        <v>74</v>
      </c>
      <c r="AX50">
        <f t="shared" si="44"/>
        <v>75</v>
      </c>
      <c r="AY50">
        <f t="shared" si="45"/>
        <v>75</v>
      </c>
      <c r="AZ50">
        <f t="shared" si="45"/>
        <v>75</v>
      </c>
      <c r="BA50">
        <f t="shared" si="45"/>
        <v>71</v>
      </c>
      <c r="BB50">
        <f t="shared" si="45"/>
        <v>73</v>
      </c>
      <c r="BC50">
        <f t="shared" si="45"/>
        <v>69</v>
      </c>
      <c r="BD50">
        <f t="shared" si="45"/>
        <v>75</v>
      </c>
      <c r="BE50">
        <f t="shared" si="45"/>
        <v>75</v>
      </c>
      <c r="BF50">
        <f t="shared" si="45"/>
        <v>73</v>
      </c>
      <c r="BG50">
        <f t="shared" si="45"/>
        <v>72</v>
      </c>
      <c r="BH50">
        <f t="shared" si="45"/>
        <v>71</v>
      </c>
      <c r="BI50">
        <f t="shared" si="46"/>
        <v>71</v>
      </c>
      <c r="BJ50">
        <f t="shared" si="46"/>
        <v>71</v>
      </c>
      <c r="BK50">
        <f t="shared" si="46"/>
        <v>71</v>
      </c>
      <c r="BL50">
        <f t="shared" si="46"/>
        <v>75</v>
      </c>
      <c r="BM50">
        <f t="shared" si="46"/>
        <v>72</v>
      </c>
      <c r="BN50">
        <f t="shared" si="46"/>
        <v>66</v>
      </c>
      <c r="BO50">
        <f t="shared" si="46"/>
        <v>72</v>
      </c>
      <c r="BP50">
        <f t="shared" si="46"/>
        <v>75</v>
      </c>
      <c r="BQ50">
        <f t="shared" si="46"/>
        <v>67</v>
      </c>
      <c r="BR50">
        <f t="shared" si="46"/>
        <v>72</v>
      </c>
      <c r="BS50">
        <f t="shared" si="47"/>
        <v>71</v>
      </c>
      <c r="BT50">
        <f t="shared" si="47"/>
        <v>73</v>
      </c>
      <c r="BU50">
        <f t="shared" si="47"/>
        <v>73</v>
      </c>
      <c r="BV50">
        <f t="shared" si="47"/>
        <v>67</v>
      </c>
      <c r="BW50">
        <f t="shared" si="47"/>
        <v>74</v>
      </c>
      <c r="BX50">
        <f t="shared" si="47"/>
        <v>75</v>
      </c>
      <c r="BY50">
        <f t="shared" si="47"/>
        <v>71</v>
      </c>
      <c r="BZ50">
        <f t="shared" si="47"/>
        <v>75</v>
      </c>
      <c r="CA50">
        <f t="shared" si="47"/>
        <v>71</v>
      </c>
      <c r="CB50">
        <f t="shared" si="47"/>
        <v>70</v>
      </c>
      <c r="CC50">
        <f t="shared" si="48"/>
        <v>73</v>
      </c>
      <c r="CD50">
        <f t="shared" si="48"/>
        <v>72</v>
      </c>
      <c r="CE50">
        <f t="shared" si="48"/>
        <v>75</v>
      </c>
      <c r="CF50">
        <f t="shared" si="48"/>
        <v>61</v>
      </c>
      <c r="CG50">
        <f t="shared" si="48"/>
        <v>74</v>
      </c>
      <c r="CH50">
        <f t="shared" si="48"/>
        <v>74</v>
      </c>
      <c r="CI50">
        <f t="shared" si="48"/>
        <v>68</v>
      </c>
      <c r="CJ50">
        <f t="shared" si="48"/>
        <v>74</v>
      </c>
      <c r="CK50">
        <f t="shared" si="48"/>
        <v>66</v>
      </c>
      <c r="CL50">
        <f t="shared" si="48"/>
        <v>71</v>
      </c>
      <c r="CM50">
        <f t="shared" si="49"/>
        <v>72</v>
      </c>
      <c r="CN50">
        <f t="shared" si="49"/>
        <v>73</v>
      </c>
      <c r="CO50">
        <f t="shared" si="49"/>
        <v>72</v>
      </c>
      <c r="CP50">
        <f t="shared" si="49"/>
        <v>71</v>
      </c>
      <c r="CQ50">
        <f t="shared" si="49"/>
        <v>72</v>
      </c>
      <c r="CR50">
        <f t="shared" si="49"/>
        <v>70</v>
      </c>
      <c r="CS50">
        <f t="shared" si="49"/>
        <v>72</v>
      </c>
      <c r="CT50">
        <f t="shared" si="49"/>
        <v>71</v>
      </c>
      <c r="CU50">
        <f t="shared" si="49"/>
        <v>71</v>
      </c>
      <c r="CV50">
        <f t="shared" si="49"/>
        <v>72</v>
      </c>
    </row>
    <row r="52" spans="1:100" x14ac:dyDescent="0.2">
      <c r="A52">
        <f t="shared" ref="A52:K52" si="50">AVERAGE(A1:A50)</f>
        <v>71.86</v>
      </c>
      <c r="B52">
        <f t="shared" si="50"/>
        <v>70.72</v>
      </c>
      <c r="C52">
        <f t="shared" si="50"/>
        <v>71.28</v>
      </c>
      <c r="D52">
        <f t="shared" si="50"/>
        <v>70.459999999999994</v>
      </c>
      <c r="E52">
        <f t="shared" si="50"/>
        <v>71.38</v>
      </c>
      <c r="F52">
        <f t="shared" si="50"/>
        <v>71.66</v>
      </c>
      <c r="G52">
        <f t="shared" si="50"/>
        <v>71.14</v>
      </c>
      <c r="H52">
        <f t="shared" si="50"/>
        <v>70.94</v>
      </c>
      <c r="I52">
        <f t="shared" si="50"/>
        <v>70.94</v>
      </c>
      <c r="J52">
        <f t="shared" si="50"/>
        <v>71.42</v>
      </c>
      <c r="K52">
        <f t="shared" si="50"/>
        <v>70.760000000000005</v>
      </c>
      <c r="L52">
        <f t="shared" ref="L52:AK52" si="51">AVERAGE(L1:L50)</f>
        <v>71.58</v>
      </c>
      <c r="M52">
        <f t="shared" si="51"/>
        <v>71.42</v>
      </c>
      <c r="N52">
        <f t="shared" si="51"/>
        <v>71.14</v>
      </c>
      <c r="O52">
        <f t="shared" si="51"/>
        <v>71.260000000000005</v>
      </c>
      <c r="P52">
        <f t="shared" si="51"/>
        <v>70.06</v>
      </c>
      <c r="Q52">
        <f t="shared" si="51"/>
        <v>71.3</v>
      </c>
      <c r="R52">
        <f t="shared" si="51"/>
        <v>70.94</v>
      </c>
      <c r="S52">
        <f t="shared" si="51"/>
        <v>70.78</v>
      </c>
      <c r="T52">
        <f t="shared" si="51"/>
        <v>69.959999999999994</v>
      </c>
      <c r="U52">
        <f t="shared" si="51"/>
        <v>70.98</v>
      </c>
      <c r="V52">
        <f t="shared" si="51"/>
        <v>70.94</v>
      </c>
      <c r="W52">
        <f t="shared" si="51"/>
        <v>70.8</v>
      </c>
      <c r="X52">
        <f t="shared" si="51"/>
        <v>71.239999999999995</v>
      </c>
      <c r="Y52">
        <f t="shared" si="51"/>
        <v>71.12</v>
      </c>
      <c r="Z52">
        <f t="shared" si="51"/>
        <v>70.06</v>
      </c>
      <c r="AA52">
        <f t="shared" si="51"/>
        <v>71.16</v>
      </c>
      <c r="AB52">
        <f t="shared" si="51"/>
        <v>71.760000000000005</v>
      </c>
      <c r="AC52">
        <f t="shared" si="51"/>
        <v>71.040000000000006</v>
      </c>
      <c r="AD52">
        <f t="shared" si="51"/>
        <v>71.48</v>
      </c>
      <c r="AE52">
        <f t="shared" si="51"/>
        <v>71.06</v>
      </c>
      <c r="AF52">
        <f t="shared" si="51"/>
        <v>71.260000000000005</v>
      </c>
      <c r="AG52">
        <f t="shared" si="51"/>
        <v>71.14</v>
      </c>
      <c r="AH52">
        <f t="shared" si="51"/>
        <v>71.319999999999993</v>
      </c>
      <c r="AI52">
        <f t="shared" si="51"/>
        <v>71.739999999999995</v>
      </c>
      <c r="AJ52">
        <f t="shared" si="51"/>
        <v>71.22</v>
      </c>
      <c r="AK52">
        <f t="shared" si="51"/>
        <v>70.94</v>
      </c>
      <c r="AL52">
        <f t="shared" ref="AL52:CV52" si="52">AVERAGE(AL1:AL50)</f>
        <v>71.08</v>
      </c>
      <c r="AM52">
        <f t="shared" si="52"/>
        <v>71.06</v>
      </c>
      <c r="AN52">
        <f t="shared" si="52"/>
        <v>70.7</v>
      </c>
      <c r="AO52">
        <f t="shared" si="52"/>
        <v>71.400000000000006</v>
      </c>
      <c r="AP52">
        <f t="shared" si="52"/>
        <v>71.459999999999994</v>
      </c>
      <c r="AQ52">
        <f t="shared" si="52"/>
        <v>70.459999999999994</v>
      </c>
      <c r="AR52">
        <f t="shared" si="52"/>
        <v>70.84</v>
      </c>
      <c r="AS52">
        <f t="shared" si="52"/>
        <v>70.92</v>
      </c>
      <c r="AT52">
        <f t="shared" si="52"/>
        <v>71.16</v>
      </c>
      <c r="AU52">
        <f t="shared" si="52"/>
        <v>71.62</v>
      </c>
      <c r="AV52">
        <f t="shared" si="52"/>
        <v>71.459999999999994</v>
      </c>
      <c r="AW52">
        <f t="shared" si="52"/>
        <v>71.319999999999993</v>
      </c>
      <c r="AX52">
        <f t="shared" si="52"/>
        <v>71.88</v>
      </c>
      <c r="AY52">
        <f t="shared" si="52"/>
        <v>71.2</v>
      </c>
      <c r="AZ52">
        <f t="shared" si="52"/>
        <v>70.84</v>
      </c>
      <c r="BA52">
        <f t="shared" si="52"/>
        <v>71.48</v>
      </c>
      <c r="BB52">
        <f t="shared" si="52"/>
        <v>71.239999999999995</v>
      </c>
      <c r="BC52">
        <f t="shared" si="52"/>
        <v>71.319999999999993</v>
      </c>
      <c r="BD52">
        <f t="shared" si="52"/>
        <v>70.5</v>
      </c>
      <c r="BE52">
        <f t="shared" si="52"/>
        <v>71.900000000000006</v>
      </c>
      <c r="BF52">
        <f t="shared" si="52"/>
        <v>71.739999999999995</v>
      </c>
      <c r="BG52">
        <f t="shared" si="52"/>
        <v>70.959999999999994</v>
      </c>
      <c r="BH52">
        <f t="shared" si="52"/>
        <v>71.180000000000007</v>
      </c>
      <c r="BI52">
        <f t="shared" si="52"/>
        <v>70.599999999999994</v>
      </c>
      <c r="BJ52">
        <f t="shared" si="52"/>
        <v>70.16</v>
      </c>
      <c r="BK52">
        <f t="shared" si="52"/>
        <v>70.459999999999994</v>
      </c>
      <c r="BL52">
        <f t="shared" si="52"/>
        <v>71.06</v>
      </c>
      <c r="BM52">
        <f t="shared" si="52"/>
        <v>71.84</v>
      </c>
      <c r="BN52">
        <f t="shared" si="52"/>
        <v>71.3</v>
      </c>
      <c r="BO52">
        <f t="shared" si="52"/>
        <v>70.98</v>
      </c>
      <c r="BP52">
        <f t="shared" si="52"/>
        <v>71.06</v>
      </c>
      <c r="BQ52">
        <f t="shared" si="52"/>
        <v>71.12</v>
      </c>
      <c r="BR52">
        <f t="shared" si="52"/>
        <v>70.72</v>
      </c>
      <c r="BS52">
        <f t="shared" si="52"/>
        <v>70.8</v>
      </c>
      <c r="BT52">
        <f t="shared" si="52"/>
        <v>71.06</v>
      </c>
      <c r="BU52">
        <f t="shared" si="52"/>
        <v>71.84</v>
      </c>
      <c r="BV52">
        <f t="shared" si="52"/>
        <v>71.540000000000006</v>
      </c>
      <c r="BW52">
        <f t="shared" si="52"/>
        <v>71.099999999999994</v>
      </c>
      <c r="BX52">
        <f t="shared" si="52"/>
        <v>71.819999999999993</v>
      </c>
      <c r="BY52">
        <f t="shared" si="52"/>
        <v>70.42</v>
      </c>
      <c r="BZ52">
        <f t="shared" si="52"/>
        <v>71</v>
      </c>
      <c r="CA52">
        <f t="shared" si="52"/>
        <v>71.040000000000006</v>
      </c>
      <c r="CB52">
        <f t="shared" si="52"/>
        <v>71.099999999999994</v>
      </c>
      <c r="CC52">
        <f t="shared" si="52"/>
        <v>71.3</v>
      </c>
      <c r="CD52">
        <f t="shared" si="52"/>
        <v>70.760000000000005</v>
      </c>
      <c r="CE52">
        <f t="shared" si="52"/>
        <v>71.36</v>
      </c>
      <c r="CF52">
        <f t="shared" si="52"/>
        <v>70.959999999999994</v>
      </c>
      <c r="CG52">
        <f t="shared" si="52"/>
        <v>71.7</v>
      </c>
      <c r="CH52">
        <f t="shared" si="52"/>
        <v>71.760000000000005</v>
      </c>
      <c r="CI52">
        <f t="shared" si="52"/>
        <v>71.459999999999994</v>
      </c>
      <c r="CJ52">
        <f t="shared" si="52"/>
        <v>71.06</v>
      </c>
      <c r="CK52">
        <f t="shared" si="52"/>
        <v>70.78</v>
      </c>
      <c r="CL52">
        <f t="shared" si="52"/>
        <v>70.92</v>
      </c>
      <c r="CM52">
        <f t="shared" si="52"/>
        <v>71.34</v>
      </c>
      <c r="CN52">
        <f t="shared" si="52"/>
        <v>71.78</v>
      </c>
      <c r="CO52">
        <f t="shared" si="52"/>
        <v>71.16</v>
      </c>
      <c r="CP52">
        <f t="shared" si="52"/>
        <v>71.64</v>
      </c>
      <c r="CQ52">
        <f t="shared" si="52"/>
        <v>71.3</v>
      </c>
      <c r="CR52">
        <f t="shared" si="52"/>
        <v>71.38</v>
      </c>
      <c r="CS52">
        <f t="shared" si="52"/>
        <v>71.72</v>
      </c>
      <c r="CT52">
        <f t="shared" si="52"/>
        <v>71.8</v>
      </c>
      <c r="CU52">
        <f t="shared" si="52"/>
        <v>70.12</v>
      </c>
      <c r="CV52">
        <f t="shared" si="52"/>
        <v>70.5</v>
      </c>
    </row>
    <row r="53" spans="1:100" x14ac:dyDescent="0.2">
      <c r="A53">
        <f>STDEVA(A1:A50)/SQRT(50)</f>
        <v>0.37363083384538814</v>
      </c>
      <c r="B53">
        <f t="shared" ref="B53:BM53" si="53">STDEVA(B1:B50)/SQRT(50)</f>
        <v>0.48658745045343638</v>
      </c>
      <c r="C53">
        <f t="shared" si="53"/>
        <v>0.47812559190306153</v>
      </c>
      <c r="D53">
        <f t="shared" si="53"/>
        <v>0.51524513682363671</v>
      </c>
      <c r="E53">
        <f t="shared" si="53"/>
        <v>0.49560517531187909</v>
      </c>
      <c r="F53">
        <f t="shared" si="53"/>
        <v>0.44502694254599567</v>
      </c>
      <c r="G53">
        <f t="shared" si="53"/>
        <v>0.43331658785017968</v>
      </c>
      <c r="H53">
        <f t="shared" si="53"/>
        <v>0.48773529120386022</v>
      </c>
      <c r="I53">
        <f t="shared" si="53"/>
        <v>0.51302225754317321</v>
      </c>
      <c r="J53">
        <f t="shared" si="53"/>
        <v>0.38128675801387951</v>
      </c>
      <c r="K53">
        <f t="shared" si="53"/>
        <v>0.49533332417758485</v>
      </c>
      <c r="L53">
        <f t="shared" si="53"/>
        <v>0.38765648584849988</v>
      </c>
      <c r="M53">
        <f t="shared" si="53"/>
        <v>0.46078017247592012</v>
      </c>
      <c r="N53">
        <f t="shared" si="53"/>
        <v>0.42858095227513471</v>
      </c>
      <c r="O53">
        <f t="shared" si="53"/>
        <v>0.4649423927449815</v>
      </c>
      <c r="P53">
        <f t="shared" si="53"/>
        <v>0.55945308570249297</v>
      </c>
      <c r="Q53">
        <f t="shared" si="53"/>
        <v>0.47573788015276314</v>
      </c>
      <c r="R53">
        <f t="shared" si="53"/>
        <v>0.47415660893413519</v>
      </c>
      <c r="S53">
        <f t="shared" si="53"/>
        <v>0.55202040778602102</v>
      </c>
      <c r="T53">
        <f t="shared" si="53"/>
        <v>0.54955269380224692</v>
      </c>
      <c r="U53">
        <f t="shared" si="53"/>
        <v>0.47250094482142879</v>
      </c>
      <c r="V53">
        <f t="shared" si="53"/>
        <v>0.55652713229418727</v>
      </c>
      <c r="W53">
        <f t="shared" si="53"/>
        <v>0.50548017179868943</v>
      </c>
      <c r="X53">
        <f t="shared" si="53"/>
        <v>0.47169689333689002</v>
      </c>
      <c r="Y53">
        <f t="shared" si="53"/>
        <v>0.43296792547461999</v>
      </c>
      <c r="Z53">
        <f t="shared" si="53"/>
        <v>0.49603324444218133</v>
      </c>
      <c r="AA53">
        <f t="shared" si="53"/>
        <v>0.4766892625822659</v>
      </c>
      <c r="AB53">
        <f t="shared" si="53"/>
        <v>0.5083466598007822</v>
      </c>
      <c r="AC53">
        <f t="shared" si="53"/>
        <v>0.48735856137646621</v>
      </c>
      <c r="AD53">
        <f t="shared" si="53"/>
        <v>0.4400742052454894</v>
      </c>
      <c r="AE53">
        <f t="shared" si="53"/>
        <v>0.50176016711783977</v>
      </c>
      <c r="AF53">
        <f t="shared" si="53"/>
        <v>0.47363983561093248</v>
      </c>
      <c r="AG53">
        <f t="shared" si="53"/>
        <v>0.49734806930440217</v>
      </c>
      <c r="AH53">
        <f t="shared" si="53"/>
        <v>0.45395315770215205</v>
      </c>
      <c r="AI53">
        <f t="shared" si="53"/>
        <v>0.49388918859623254</v>
      </c>
      <c r="AJ53">
        <f t="shared" si="53"/>
        <v>0.47748490733707388</v>
      </c>
      <c r="AK53">
        <f t="shared" si="53"/>
        <v>0.4232141350210703</v>
      </c>
      <c r="AL53">
        <f t="shared" si="53"/>
        <v>0.48135862145491859</v>
      </c>
      <c r="AM53">
        <f t="shared" si="53"/>
        <v>0.44484347166808502</v>
      </c>
      <c r="AN53">
        <f t="shared" si="53"/>
        <v>0.53394947402945014</v>
      </c>
      <c r="AO53">
        <f t="shared" si="53"/>
        <v>0.4247448213519574</v>
      </c>
      <c r="AP53">
        <f t="shared" si="53"/>
        <v>0.50806555900286898</v>
      </c>
      <c r="AQ53">
        <f t="shared" si="53"/>
        <v>0.45554183929353714</v>
      </c>
      <c r="AR53">
        <f t="shared" si="53"/>
        <v>0.50657714927073583</v>
      </c>
      <c r="AS53">
        <f t="shared" si="53"/>
        <v>0.5196859334133983</v>
      </c>
      <c r="AT53">
        <f t="shared" si="53"/>
        <v>0.49516849327748419</v>
      </c>
      <c r="AU53">
        <f t="shared" si="53"/>
        <v>0.41980559154670355</v>
      </c>
      <c r="AV53">
        <f t="shared" si="53"/>
        <v>0.4933930833462073</v>
      </c>
      <c r="AW53">
        <f t="shared" si="53"/>
        <v>0.56020404445931249</v>
      </c>
      <c r="AX53">
        <f t="shared" si="53"/>
        <v>0.44413640118452691</v>
      </c>
      <c r="AY53">
        <f t="shared" si="53"/>
        <v>0.5649634266652912</v>
      </c>
      <c r="AZ53">
        <f t="shared" si="53"/>
        <v>0.47152379990574284</v>
      </c>
      <c r="BA53">
        <f t="shared" si="53"/>
        <v>0.48084958826083263</v>
      </c>
      <c r="BB53">
        <f t="shared" si="53"/>
        <v>0.48112113965238329</v>
      </c>
      <c r="BC53">
        <f t="shared" si="53"/>
        <v>0.49358331596187305</v>
      </c>
      <c r="BD53">
        <f t="shared" si="53"/>
        <v>0.55787497685047527</v>
      </c>
      <c r="BE53">
        <f t="shared" si="53"/>
        <v>0.45825756949558388</v>
      </c>
      <c r="BF53">
        <f t="shared" si="53"/>
        <v>0.46230125349126178</v>
      </c>
      <c r="BG53">
        <f t="shared" si="53"/>
        <v>0.4615501830013411</v>
      </c>
      <c r="BH53">
        <f t="shared" si="53"/>
        <v>0.49954264797197978</v>
      </c>
      <c r="BI53">
        <f t="shared" si="53"/>
        <v>0.48487322138506106</v>
      </c>
      <c r="BJ53">
        <f t="shared" si="53"/>
        <v>0.56738569827961394</v>
      </c>
      <c r="BK53">
        <f t="shared" si="53"/>
        <v>0.53924361235844764</v>
      </c>
      <c r="BL53">
        <f t="shared" si="53"/>
        <v>0.51302225754317321</v>
      </c>
      <c r="BM53">
        <f t="shared" si="53"/>
        <v>0.45207909728727957</v>
      </c>
      <c r="BN53">
        <f t="shared" ref="BN53:CV53" si="54">STDEVA(BN1:BN50)/SQRT(50)</f>
        <v>0.50325471296595814</v>
      </c>
      <c r="BO53">
        <f t="shared" si="54"/>
        <v>0.47250094482142879</v>
      </c>
      <c r="BP53">
        <f t="shared" si="54"/>
        <v>0.51777388493276433</v>
      </c>
      <c r="BQ53">
        <f t="shared" si="54"/>
        <v>0.52266194638990293</v>
      </c>
      <c r="BR53">
        <f t="shared" si="54"/>
        <v>0.51352324431225072</v>
      </c>
      <c r="BS53">
        <f t="shared" si="54"/>
        <v>0.63695705170308436</v>
      </c>
      <c r="BT53">
        <f t="shared" si="54"/>
        <v>0.46194796067018956</v>
      </c>
      <c r="BU53">
        <f t="shared" si="54"/>
        <v>0.40543249771581163</v>
      </c>
      <c r="BV53">
        <f t="shared" si="54"/>
        <v>0.51206664107121758</v>
      </c>
      <c r="BW53">
        <f t="shared" si="54"/>
        <v>0.53547613754260892</v>
      </c>
      <c r="BX53">
        <f t="shared" si="54"/>
        <v>0.41570201258269845</v>
      </c>
      <c r="BY53">
        <f t="shared" si="54"/>
        <v>0.61749328675190762</v>
      </c>
      <c r="BZ53">
        <f t="shared" si="54"/>
        <v>0.50386263110138274</v>
      </c>
      <c r="CA53">
        <f t="shared" si="54"/>
        <v>0.55985420842740607</v>
      </c>
      <c r="CB53">
        <f t="shared" si="54"/>
        <v>0.48170615143106754</v>
      </c>
      <c r="CC53">
        <f t="shared" si="54"/>
        <v>0.40833159794161283</v>
      </c>
      <c r="CD53">
        <f t="shared" si="54"/>
        <v>0.39750240661574132</v>
      </c>
      <c r="CE53">
        <f t="shared" si="54"/>
        <v>0.52586954229181604</v>
      </c>
      <c r="CF53">
        <f t="shared" si="54"/>
        <v>0.52834744288977431</v>
      </c>
      <c r="CG53">
        <f t="shared" si="54"/>
        <v>0.40330269181408873</v>
      </c>
      <c r="CH53">
        <f t="shared" si="54"/>
        <v>0.45225963285507154</v>
      </c>
      <c r="CI53">
        <f t="shared" si="54"/>
        <v>0.49504483408586536</v>
      </c>
      <c r="CJ53">
        <f t="shared" si="54"/>
        <v>0.51381724695197428</v>
      </c>
      <c r="CK53">
        <f t="shared" si="54"/>
        <v>0.44929877337368956</v>
      </c>
      <c r="CL53">
        <f t="shared" si="54"/>
        <v>0.37670970797370307</v>
      </c>
      <c r="CM53">
        <f t="shared" si="54"/>
        <v>0.47690327603600885</v>
      </c>
      <c r="CN53">
        <f t="shared" si="54"/>
        <v>0.38363460506591651</v>
      </c>
      <c r="CO53">
        <f t="shared" si="54"/>
        <v>0.36629418309799644</v>
      </c>
      <c r="CP53">
        <f t="shared" si="54"/>
        <v>0.43119198811230819</v>
      </c>
      <c r="CQ53">
        <f t="shared" si="54"/>
        <v>0.38992411611303368</v>
      </c>
      <c r="CR53">
        <f t="shared" si="54"/>
        <v>0.4452836747741919</v>
      </c>
      <c r="CS53">
        <f t="shared" si="54"/>
        <v>0.38336852840501712</v>
      </c>
      <c r="CT53">
        <f t="shared" si="54"/>
        <v>0.35799897388976187</v>
      </c>
      <c r="CU53">
        <f t="shared" si="54"/>
        <v>0.52577639384678621</v>
      </c>
      <c r="CV53">
        <f t="shared" si="54"/>
        <v>0.51289494488617826</v>
      </c>
    </row>
  </sheetData>
  <sheetProtection sheet="1" objects="1" scenarios="1"/>
  <customSheetViews>
    <customSheetView guid="{325B3107-F85D-43DA-9316-463FFF36DC26}" showRuler="0">
      <selection activeCell="C2" sqref="C2"/>
      <pageMargins left="0.75" right="0.75" top="1" bottom="1" header="0.5" footer="0.5"/>
      <headerFooter alignWithMargins="0"/>
    </customSheetView>
  </customSheetViews>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202"/>
  <sheetViews>
    <sheetView workbookViewId="0">
      <selection activeCell="K28" sqref="K28"/>
    </sheetView>
  </sheetViews>
  <sheetFormatPr defaultRowHeight="12.75" x14ac:dyDescent="0.2"/>
  <sheetData>
    <row r="1" spans="2:13" x14ac:dyDescent="0.2">
      <c r="B1" t="s">
        <v>16</v>
      </c>
      <c r="C1">
        <f>samples!A52-$H$25*samples!A53</f>
        <v>70.899768757017355</v>
      </c>
      <c r="D1">
        <f>samples!A52+$H$25*samples!A53</f>
        <v>72.820231242982643</v>
      </c>
      <c r="E1">
        <f>IF(OR(C1&gt;ConfInts!$F$17,D1&lt;ConfInts!$F$17),1,0)</f>
        <v>0</v>
      </c>
      <c r="G1" s="8"/>
      <c r="H1" s="8"/>
      <c r="I1" s="8"/>
      <c r="J1" s="9"/>
      <c r="K1" s="9"/>
      <c r="L1" s="7"/>
      <c r="M1" s="7"/>
    </row>
    <row r="2" spans="2:13" x14ac:dyDescent="0.2">
      <c r="B2" t="s">
        <v>17</v>
      </c>
      <c r="C2">
        <v>1</v>
      </c>
      <c r="D2">
        <v>1</v>
      </c>
      <c r="G2" s="8"/>
      <c r="H2" s="8"/>
      <c r="I2" s="8"/>
      <c r="L2" s="6"/>
    </row>
    <row r="3" spans="2:13" x14ac:dyDescent="0.2">
      <c r="C3">
        <f>samples!B$52-$H$25*samples!B$53</f>
        <v>69.469470252334673</v>
      </c>
      <c r="D3">
        <f>samples!B$52+$H$25*samples!B$53</f>
        <v>71.970529747665324</v>
      </c>
      <c r="E3">
        <f>IF(OR(C3&gt;ConfInts!$F$17,D3&lt;ConfInts!$F$17),1,0)</f>
        <v>0</v>
      </c>
      <c r="H3" t="s">
        <v>10</v>
      </c>
      <c r="L3" s="6"/>
    </row>
    <row r="4" spans="2:13" x14ac:dyDescent="0.2">
      <c r="C4">
        <v>2</v>
      </c>
      <c r="D4">
        <v>2</v>
      </c>
      <c r="H4" t="s">
        <v>9</v>
      </c>
      <c r="L4" s="6"/>
    </row>
    <row r="5" spans="2:13" x14ac:dyDescent="0.2">
      <c r="C5">
        <f>samples!C$52-$H$25*samples!C$53</f>
        <v>70.051217228809136</v>
      </c>
      <c r="D5">
        <f>samples!C$52+$H$25*samples!C$53</f>
        <v>72.508782771190866</v>
      </c>
      <c r="E5">
        <f>IF(OR(C5&gt;ConfInts!$F$17,D5&lt;ConfInts!$F$17),1,0)</f>
        <v>0</v>
      </c>
      <c r="H5">
        <v>61</v>
      </c>
      <c r="I5">
        <f>IF(pop=1,Sheet2!D5,IF(pop=2,Sheet2!F5,IF(pop=3,Sheet2!H5,Sheet2!J5)))</f>
        <v>3</v>
      </c>
      <c r="L5" s="6"/>
    </row>
    <row r="6" spans="2:13" x14ac:dyDescent="0.2">
      <c r="C6">
        <v>3</v>
      </c>
      <c r="D6">
        <v>3</v>
      </c>
      <c r="H6">
        <v>62</v>
      </c>
      <c r="I6">
        <f>IF(pop=1,Sheet2!D6,IF(pop=2,Sheet2!F6,IF(pop=3,Sheet2!H6,Sheet2!J6)))</f>
        <v>5</v>
      </c>
      <c r="L6" s="6"/>
    </row>
    <row r="7" spans="2:13" x14ac:dyDescent="0.2">
      <c r="C7">
        <f>samples!D$52-$H$25*samples!D$53</f>
        <v>69.135819998363246</v>
      </c>
      <c r="D7">
        <f>samples!D$52+$H$25*samples!D$53</f>
        <v>71.784180001636742</v>
      </c>
      <c r="E7">
        <f>IF(OR(C7&gt;ConfInts!$F$17,D7&lt;ConfInts!$F$17),1,0)</f>
        <v>0</v>
      </c>
      <c r="H7">
        <v>63</v>
      </c>
      <c r="I7">
        <f>IF(pop=1,Sheet2!D7,IF(pop=2,Sheet2!F7,IF(pop=3,Sheet2!H7,Sheet2!J7)))</f>
        <v>6</v>
      </c>
      <c r="L7" s="6"/>
    </row>
    <row r="8" spans="2:13" x14ac:dyDescent="0.2">
      <c r="C8">
        <v>4</v>
      </c>
      <c r="D8">
        <v>4</v>
      </c>
      <c r="H8">
        <v>64</v>
      </c>
      <c r="I8">
        <f>IF(pop=1,Sheet2!D8,IF(pop=2,Sheet2!F8,IF(pop=3,Sheet2!H8,Sheet2!J8)))</f>
        <v>15</v>
      </c>
      <c r="L8" s="6"/>
    </row>
    <row r="9" spans="2:13" x14ac:dyDescent="0.2">
      <c r="B9" t="s">
        <v>18</v>
      </c>
      <c r="C9">
        <f>samples!E$52-$H$25*samples!E$53</f>
        <v>70.106294699448469</v>
      </c>
      <c r="D9">
        <f>samples!E$52+$H$25*samples!E$53</f>
        <v>72.653705300551522</v>
      </c>
      <c r="E9">
        <f>IF(OR(C9&gt;ConfInts!$F$17,D9&lt;ConfInts!$F$17),1,0)</f>
        <v>0</v>
      </c>
      <c r="H9">
        <v>65</v>
      </c>
      <c r="I9">
        <f>IF(pop=1,Sheet2!D9,IF(pop=2,Sheet2!F9,IF(pop=3,Sheet2!H9,Sheet2!J9)))</f>
        <v>11</v>
      </c>
      <c r="L9" s="6"/>
    </row>
    <row r="10" spans="2:13" x14ac:dyDescent="0.2">
      <c r="C10">
        <v>5</v>
      </c>
      <c r="D10">
        <v>5</v>
      </c>
      <c r="H10">
        <v>66</v>
      </c>
      <c r="I10">
        <f>IF(pop=1,Sheet2!D10,IF(pop=2,Sheet2!F10,IF(pop=3,Sheet2!H10,Sheet2!J10)))</f>
        <v>10</v>
      </c>
      <c r="L10" s="6"/>
    </row>
    <row r="11" spans="2:13" x14ac:dyDescent="0.2">
      <c r="B11">
        <v>14</v>
      </c>
      <c r="C11">
        <f>samples!F$52-$H$25*samples!F$53</f>
        <v>70.516280757656787</v>
      </c>
      <c r="D11">
        <f>samples!F$52+$H$25*samples!F$53</f>
        <v>72.803719242343206</v>
      </c>
      <c r="E11">
        <f>IF(OR(C11&gt;ConfInts!$F$17,D11&lt;ConfInts!$F$17),1,0)</f>
        <v>0</v>
      </c>
      <c r="H11">
        <v>67</v>
      </c>
      <c r="I11">
        <f>IF(pop=1,Sheet2!D11,IF(pop=2,Sheet2!F11,IF(pop=3,Sheet2!H11,Sheet2!J11)))</f>
        <v>15</v>
      </c>
      <c r="L11" s="6"/>
    </row>
    <row r="12" spans="2:13" x14ac:dyDescent="0.2">
      <c r="C12">
        <v>6</v>
      </c>
      <c r="D12">
        <v>6</v>
      </c>
      <c r="H12">
        <v>68</v>
      </c>
      <c r="I12">
        <f>IF(pop=1,Sheet2!D12,IF(pop=2,Sheet2!F12,IF(pop=3,Sheet2!H12,Sheet2!J12)))</f>
        <v>14</v>
      </c>
      <c r="L12" s="6"/>
    </row>
    <row r="13" spans="2:13" x14ac:dyDescent="0.2">
      <c r="B13">
        <v>16</v>
      </c>
      <c r="C13">
        <f>samples!G$52-$H$25*samples!G$53</f>
        <v>70.026376369225034</v>
      </c>
      <c r="D13">
        <f>samples!G$52+$H$25*samples!G$53</f>
        <v>72.253623630774968</v>
      </c>
      <c r="E13">
        <f>IF(OR(C13&gt;ConfInts!$F$17,D13&lt;ConfInts!$F$17),1,0)</f>
        <v>0</v>
      </c>
      <c r="F13" s="13"/>
      <c r="H13">
        <v>69</v>
      </c>
      <c r="I13">
        <f>IF(pop=1,Sheet2!D13,IF(pop=2,Sheet2!F13,IF(pop=3,Sheet2!H13,Sheet2!J13)))</f>
        <v>23</v>
      </c>
      <c r="L13" s="6"/>
    </row>
    <row r="14" spans="2:13" x14ac:dyDescent="0.2">
      <c r="C14">
        <v>7</v>
      </c>
      <c r="D14">
        <v>7</v>
      </c>
      <c r="F14" s="13"/>
      <c r="H14">
        <v>70</v>
      </c>
      <c r="I14">
        <f>IF(pop=1,Sheet2!D14,IF(pop=2,Sheet2!F14,IF(pop=3,Sheet2!H14,Sheet2!J14)))</f>
        <v>20</v>
      </c>
      <c r="L14" s="6"/>
    </row>
    <row r="15" spans="2:13" x14ac:dyDescent="0.2">
      <c r="B15">
        <v>18</v>
      </c>
      <c r="C15">
        <f>samples!H$52-$H$25*samples!H$53</f>
        <v>69.68652030160608</v>
      </c>
      <c r="D15">
        <f>samples!H$52+$H$25*samples!H$53</f>
        <v>72.193479698393915</v>
      </c>
      <c r="E15">
        <f>IF(OR(C15&gt;ConfInts!$F$17,D15&lt;ConfInts!$F$17),1,0)</f>
        <v>0</v>
      </c>
      <c r="H15">
        <v>71</v>
      </c>
      <c r="I15">
        <f>IF(pop=1,Sheet2!D15,IF(pop=2,Sheet2!F15,IF(pop=3,Sheet2!H15,Sheet2!J15)))</f>
        <v>54</v>
      </c>
      <c r="L15" s="6"/>
    </row>
    <row r="16" spans="2:13" x14ac:dyDescent="0.2">
      <c r="C16">
        <v>8</v>
      </c>
      <c r="D16">
        <v>8</v>
      </c>
      <c r="H16">
        <v>72</v>
      </c>
      <c r="I16">
        <f>IF(pop=1,Sheet2!D16,IF(pop=2,Sheet2!F16,IF(pop=3,Sheet2!H16,Sheet2!J16)))</f>
        <v>58</v>
      </c>
      <c r="L16" s="6"/>
    </row>
    <row r="17" spans="2:13" x14ac:dyDescent="0.2">
      <c r="B17">
        <v>20</v>
      </c>
      <c r="C17">
        <f>samples!I$52-$H$25*samples!I$53</f>
        <v>69.621532798114046</v>
      </c>
      <c r="D17">
        <f>samples!I$52+$H$25*samples!I$53</f>
        <v>72.258467201885949</v>
      </c>
      <c r="E17">
        <f>IF(OR(C17&gt;ConfInts!$F$17,D17&lt;ConfInts!$F$17),1,0)</f>
        <v>0</v>
      </c>
      <c r="H17">
        <v>73</v>
      </c>
      <c r="I17">
        <f>IF(pop=1,Sheet2!D17,IF(pop=2,Sheet2!F17,IF(pop=3,Sheet2!H17,Sheet2!J17)))</f>
        <v>60</v>
      </c>
      <c r="L17" s="6"/>
    </row>
    <row r="18" spans="2:13" x14ac:dyDescent="0.2">
      <c r="C18">
        <v>9</v>
      </c>
      <c r="D18">
        <v>9</v>
      </c>
      <c r="H18">
        <v>74</v>
      </c>
      <c r="I18">
        <f>IF(pop=1,Sheet2!D18,IF(pop=2,Sheet2!F18,IF(pop=3,Sheet2!H18,Sheet2!J18)))</f>
        <v>54</v>
      </c>
      <c r="L18" s="6"/>
      <c r="M18" s="6"/>
    </row>
    <row r="19" spans="2:13" x14ac:dyDescent="0.2">
      <c r="B19">
        <v>22</v>
      </c>
      <c r="C19">
        <f>samples!J$52-$H$25*samples!J$53</f>
        <v>70.440093031904325</v>
      </c>
      <c r="D19">
        <f>samples!J$52+$H$25*samples!J$53</f>
        <v>72.399906968095678</v>
      </c>
      <c r="E19">
        <f>IF(OR(C19&gt;ConfInts!$F$17,D19&lt;ConfInts!$F$17),1,0)</f>
        <v>0</v>
      </c>
      <c r="H19">
        <v>75</v>
      </c>
      <c r="I19">
        <f>IF(pop=1,Sheet2!D19,IF(pop=2,Sheet2!F19,IF(pop=3,Sheet2!H19,Sheet2!J19)))</f>
        <v>62</v>
      </c>
      <c r="L19" s="6"/>
      <c r="M19" s="6"/>
    </row>
    <row r="20" spans="2:13" x14ac:dyDescent="0.2">
      <c r="C20">
        <v>10</v>
      </c>
      <c r="D20">
        <v>10</v>
      </c>
      <c r="L20" s="6"/>
      <c r="M20" s="6"/>
    </row>
    <row r="21" spans="2:13" x14ac:dyDescent="0.2">
      <c r="B21">
        <v>24</v>
      </c>
      <c r="C21">
        <f>samples!K$52-$H$25*samples!K$53</f>
        <v>69.486993356863607</v>
      </c>
      <c r="D21">
        <f>samples!K$52+$H$25*samples!K$53</f>
        <v>72.033006643136403</v>
      </c>
      <c r="E21">
        <f>IF(OR(C21&gt;ConfInts!$F$17,D21&lt;ConfInts!$F$17),1,0)</f>
        <v>0</v>
      </c>
      <c r="F21" t="s">
        <v>7</v>
      </c>
      <c r="G21" t="str">
        <f>IF(pop=1,"normal",IF(pop=2,"uniform",IF(pop=3,"U-shaped","skewed")))</f>
        <v>skewed</v>
      </c>
      <c r="L21" s="6"/>
      <c r="M21" s="6"/>
    </row>
    <row r="22" spans="2:13" x14ac:dyDescent="0.2">
      <c r="C22">
        <v>11</v>
      </c>
      <c r="D22">
        <v>11</v>
      </c>
      <c r="F22" t="s">
        <v>8</v>
      </c>
      <c r="G22">
        <f>IF(pop=1, 210,IF(pop=2,424,IF(pop=3,397,410)))</f>
        <v>410</v>
      </c>
      <c r="L22" s="6"/>
      <c r="M22" s="6"/>
    </row>
    <row r="23" spans="2:13" x14ac:dyDescent="0.2">
      <c r="B23">
        <v>26</v>
      </c>
      <c r="C23">
        <f>samples!L$52-$H$25*samples!L$53</f>
        <v>70.583722831369357</v>
      </c>
      <c r="D23">
        <f>samples!L$52+$H$25*samples!L$53</f>
        <v>72.576277168630639</v>
      </c>
      <c r="E23">
        <f>IF(OR(C23&gt;ConfInts!$F$17,D23&lt;ConfInts!$F$17),1,0)</f>
        <v>0</v>
      </c>
      <c r="G23">
        <f>IF(pop=1, 210,IF(pop=2,424,IF(pop=3,397,410)))</f>
        <v>410</v>
      </c>
      <c r="L23" s="21"/>
      <c r="M23" s="21"/>
    </row>
    <row r="24" spans="2:13" x14ac:dyDescent="0.2">
      <c r="C24">
        <v>12</v>
      </c>
      <c r="D24">
        <v>12</v>
      </c>
      <c r="G24" t="s">
        <v>15</v>
      </c>
      <c r="H24">
        <f>IF(ConfInts!D12=TRUE, 90,IF(ConfInts!D13=TRUE, 95,IF(ConfInts!D14=TRUE,98,99)))</f>
        <v>99</v>
      </c>
    </row>
    <row r="25" spans="2:13" x14ac:dyDescent="0.2">
      <c r="B25">
        <v>28</v>
      </c>
      <c r="C25">
        <f>samples!M$52-$H$25*samples!M$53</f>
        <v>70.235794956736882</v>
      </c>
      <c r="D25">
        <f>samples!M$52+$H$25*samples!M$53</f>
        <v>72.604205043263121</v>
      </c>
      <c r="E25">
        <f>IF(OR(C25&gt;ConfInts!$F$17,D25&lt;ConfInts!$F$17),1,0)</f>
        <v>0</v>
      </c>
      <c r="G25" t="s">
        <v>14</v>
      </c>
      <c r="H25">
        <f>IF(ConfInts!D12=TRUE, 1.645,IF(ConfInts!D13=TRUE, 1.96,IF(ConfInts!D14=TRUE,2.33,2.57)))</f>
        <v>2.57</v>
      </c>
    </row>
    <row r="26" spans="2:13" x14ac:dyDescent="0.2">
      <c r="C26">
        <v>13</v>
      </c>
      <c r="D26">
        <v>13</v>
      </c>
    </row>
    <row r="27" spans="2:13" x14ac:dyDescent="0.2">
      <c r="B27">
        <v>30</v>
      </c>
      <c r="C27">
        <f>samples!N$52-$H$25*samples!N$53</f>
        <v>70.038546952652908</v>
      </c>
      <c r="D27">
        <f>samples!N$52+$H$25*samples!N$53</f>
        <v>72.241453047347093</v>
      </c>
      <c r="E27">
        <f>IF(OR(C27&gt;ConfInts!$F$17,D27&lt;ConfInts!$F$17),1,0)</f>
        <v>0</v>
      </c>
      <c r="F27" t="s">
        <v>22</v>
      </c>
      <c r="G27">
        <f>SUM(E1:E160)</f>
        <v>0</v>
      </c>
      <c r="H27" s="33">
        <f>(80-G27)/80</f>
        <v>1</v>
      </c>
    </row>
    <row r="28" spans="2:13" x14ac:dyDescent="0.2">
      <c r="C28">
        <v>14</v>
      </c>
      <c r="D28">
        <v>14</v>
      </c>
      <c r="F28" t="s">
        <v>23</v>
      </c>
      <c r="G28">
        <f>80-G27</f>
        <v>80</v>
      </c>
    </row>
    <row r="29" spans="2:13" x14ac:dyDescent="0.2">
      <c r="B29">
        <v>32</v>
      </c>
      <c r="C29">
        <f>samples!O$52-$H$25*samples!O$53</f>
        <v>70.065098050645403</v>
      </c>
      <c r="D29">
        <f>samples!O$52+$H$25*samples!O$53</f>
        <v>72.454901949354607</v>
      </c>
      <c r="E29">
        <f>IF(OR(C29&gt;ConfInts!$F$17,D29&lt;ConfInts!$F$17),1,0)</f>
        <v>0</v>
      </c>
    </row>
    <row r="30" spans="2:13" x14ac:dyDescent="0.2">
      <c r="C30">
        <v>15</v>
      </c>
      <c r="D30">
        <v>15</v>
      </c>
    </row>
    <row r="31" spans="2:13" x14ac:dyDescent="0.2">
      <c r="B31">
        <v>34</v>
      </c>
      <c r="C31">
        <f>samples!P$52-$H$25*samples!P$53</f>
        <v>68.622205569744594</v>
      </c>
      <c r="D31">
        <f>samples!P$52+$H$25*samples!P$53</f>
        <v>71.497794430255411</v>
      </c>
      <c r="E31">
        <f>IF(OR(C31&gt;ConfInts!$F$17,D31&lt;ConfInts!$F$17),1,0)</f>
        <v>0</v>
      </c>
      <c r="I31" t="s">
        <v>26</v>
      </c>
      <c r="K31" s="50">
        <f>IF(ConfInts!D25=TRUE,1,-1)</f>
        <v>-1</v>
      </c>
    </row>
    <row r="32" spans="2:13" x14ac:dyDescent="0.2">
      <c r="C32">
        <v>16</v>
      </c>
      <c r="D32">
        <v>16</v>
      </c>
    </row>
    <row r="33" spans="2:5" x14ac:dyDescent="0.2">
      <c r="B33">
        <v>36</v>
      </c>
      <c r="C33">
        <f>samples!Q$52-$H$25*samples!Q$53</f>
        <v>70.077353648007403</v>
      </c>
      <c r="D33">
        <f>samples!Q$52+$H$25*samples!Q$53</f>
        <v>72.522646351992591</v>
      </c>
      <c r="E33">
        <f>IF(OR(C33&gt;ConfInts!$F$17,D33&lt;ConfInts!$F$17),1,0)</f>
        <v>0</v>
      </c>
    </row>
    <row r="34" spans="2:5" x14ac:dyDescent="0.2">
      <c r="C34">
        <v>17</v>
      </c>
      <c r="D34">
        <v>17</v>
      </c>
    </row>
    <row r="35" spans="2:5" x14ac:dyDescent="0.2">
      <c r="B35">
        <v>38</v>
      </c>
      <c r="C35">
        <f>samples!R$52-$H$25*samples!R$53</f>
        <v>69.721417515039263</v>
      </c>
      <c r="D35">
        <f>samples!R$52+$H$25*samples!R$53</f>
        <v>72.158582484960732</v>
      </c>
      <c r="E35">
        <f>IF(OR(C35&gt;ConfInts!$F$17,D35&lt;ConfInts!$F$17),1,0)</f>
        <v>0</v>
      </c>
    </row>
    <row r="36" spans="2:5" x14ac:dyDescent="0.2">
      <c r="C36">
        <v>18</v>
      </c>
      <c r="D36">
        <v>18</v>
      </c>
    </row>
    <row r="37" spans="2:5" x14ac:dyDescent="0.2">
      <c r="B37">
        <v>40</v>
      </c>
      <c r="C37">
        <f>samples!S$52-$H$25*samples!S$53</f>
        <v>69.361307551989924</v>
      </c>
      <c r="D37">
        <f>samples!S$52+$H$25*samples!S$53</f>
        <v>72.198692448010078</v>
      </c>
      <c r="E37">
        <f>IF(OR(C37&gt;ConfInts!$F$17,D37&lt;ConfInts!$F$17),1,0)</f>
        <v>0</v>
      </c>
    </row>
    <row r="38" spans="2:5" x14ac:dyDescent="0.2">
      <c r="C38">
        <v>19</v>
      </c>
      <c r="D38">
        <v>19</v>
      </c>
    </row>
    <row r="39" spans="2:5" x14ac:dyDescent="0.2">
      <c r="B39">
        <v>42</v>
      </c>
      <c r="C39">
        <f>samples!T$52-$H$25*samples!T$53</f>
        <v>68.547649576928222</v>
      </c>
      <c r="D39">
        <f>samples!T$52+$H$25*samples!T$53</f>
        <v>71.372350423071765</v>
      </c>
      <c r="E39">
        <f>IF(OR(C39&gt;ConfInts!$F$17,D39&lt;ConfInts!$F$17),1,0)</f>
        <v>0</v>
      </c>
    </row>
    <row r="40" spans="2:5" x14ac:dyDescent="0.2">
      <c r="C40">
        <v>20</v>
      </c>
      <c r="D40">
        <v>20</v>
      </c>
    </row>
    <row r="41" spans="2:5" x14ac:dyDescent="0.2">
      <c r="B41">
        <v>44</v>
      </c>
      <c r="C41">
        <f>samples!U$52-$H$25*samples!U$53</f>
        <v>69.765672571808935</v>
      </c>
      <c r="D41">
        <f>samples!U$52+$H$25*samples!U$53</f>
        <v>72.194327428191073</v>
      </c>
      <c r="E41">
        <f>IF(OR(C41&gt;ConfInts!$F$17,D41&lt;ConfInts!$F$17),1,0)</f>
        <v>0</v>
      </c>
    </row>
    <row r="42" spans="2:5" x14ac:dyDescent="0.2">
      <c r="C42">
        <v>21</v>
      </c>
      <c r="D42">
        <v>21</v>
      </c>
    </row>
    <row r="43" spans="2:5" x14ac:dyDescent="0.2">
      <c r="B43">
        <v>46</v>
      </c>
      <c r="C43">
        <f>samples!V$52-$H$25*samples!V$53</f>
        <v>69.509725270003941</v>
      </c>
      <c r="D43">
        <f>samples!V$52+$H$25*samples!V$53</f>
        <v>72.370274729996055</v>
      </c>
      <c r="E43">
        <f>IF(OR(C43&gt;ConfInts!$F$17,D43&lt;ConfInts!$F$17),1,0)</f>
        <v>0</v>
      </c>
    </row>
    <row r="44" spans="2:5" x14ac:dyDescent="0.2">
      <c r="C44">
        <v>22</v>
      </c>
      <c r="D44">
        <v>22</v>
      </c>
    </row>
    <row r="45" spans="2:5" x14ac:dyDescent="0.2">
      <c r="B45">
        <v>48</v>
      </c>
      <c r="C45">
        <f>samples!W$52-$H$25*samples!W$53</f>
        <v>69.500915958477364</v>
      </c>
      <c r="D45">
        <f>samples!W$52+$H$25*samples!W$53</f>
        <v>72.09908404152263</v>
      </c>
      <c r="E45">
        <f>IF(OR(C45&gt;ConfInts!$F$17,D45&lt;ConfInts!$F$17),1,0)</f>
        <v>0</v>
      </c>
    </row>
    <row r="46" spans="2:5" x14ac:dyDescent="0.2">
      <c r="C46">
        <v>23</v>
      </c>
      <c r="D46">
        <v>23</v>
      </c>
    </row>
    <row r="47" spans="2:5" x14ac:dyDescent="0.2">
      <c r="B47">
        <v>50</v>
      </c>
      <c r="C47">
        <f>samples!X$52-$H$25*samples!X$53</f>
        <v>70.027738984124184</v>
      </c>
      <c r="D47">
        <f>samples!X$52+$H$25*samples!X$53</f>
        <v>72.452261015875806</v>
      </c>
      <c r="E47">
        <f>IF(OR(C47&gt;ConfInts!$F$17,D47&lt;ConfInts!$F$17),1,0)</f>
        <v>0</v>
      </c>
    </row>
    <row r="48" spans="2:5" x14ac:dyDescent="0.2">
      <c r="C48">
        <v>24</v>
      </c>
      <c r="D48">
        <v>24</v>
      </c>
    </row>
    <row r="49" spans="2:5" x14ac:dyDescent="0.2">
      <c r="B49">
        <v>52</v>
      </c>
      <c r="C49">
        <f>samples!Y$52-$H$25*samples!Y$53</f>
        <v>70.007272431530225</v>
      </c>
      <c r="D49">
        <f>samples!Y$52+$H$25*samples!Y$53</f>
        <v>72.232727568469784</v>
      </c>
      <c r="E49">
        <f>IF(OR(C49&gt;ConfInts!$F$17,D49&lt;ConfInts!$F$17),1,0)</f>
        <v>0</v>
      </c>
    </row>
    <row r="50" spans="2:5" x14ac:dyDescent="0.2">
      <c r="C50">
        <v>25</v>
      </c>
      <c r="D50">
        <v>25</v>
      </c>
    </row>
    <row r="51" spans="2:5" x14ac:dyDescent="0.2">
      <c r="B51">
        <v>54</v>
      </c>
      <c r="C51">
        <f>samples!Z$52-$H$25*samples!Z$53</f>
        <v>68.785194561783598</v>
      </c>
      <c r="D51">
        <f>samples!Z$52+$H$25*samples!Z$53</f>
        <v>71.334805438216407</v>
      </c>
      <c r="E51">
        <f>IF(OR(C51&gt;ConfInts!$F$17,D51&lt;ConfInts!$F$17),1,0)</f>
        <v>0</v>
      </c>
    </row>
    <row r="52" spans="2:5" x14ac:dyDescent="0.2">
      <c r="C52">
        <v>26</v>
      </c>
      <c r="D52">
        <v>26</v>
      </c>
    </row>
    <row r="53" spans="2:5" x14ac:dyDescent="0.2">
      <c r="B53">
        <v>56</v>
      </c>
      <c r="C53">
        <f>samples!AA$52-$H$25*samples!AA$53</f>
        <v>69.934908595163577</v>
      </c>
      <c r="D53">
        <f>samples!AA$52+$H$25*samples!AA$53</f>
        <v>72.385091404836416</v>
      </c>
      <c r="E53">
        <f>IF(OR(C53&gt;ConfInts!$F$17,D53&lt;ConfInts!$F$17),1,0)</f>
        <v>0</v>
      </c>
    </row>
    <row r="54" spans="2:5" x14ac:dyDescent="0.2">
      <c r="C54">
        <v>27</v>
      </c>
      <c r="D54">
        <v>27</v>
      </c>
    </row>
    <row r="55" spans="2:5" x14ac:dyDescent="0.2">
      <c r="B55">
        <v>58</v>
      </c>
      <c r="C55">
        <f>samples!AB$52-$H$25*samples!AB$53</f>
        <v>70.453549084312002</v>
      </c>
      <c r="D55">
        <f>samples!AB$52+$H$25*samples!AB$53</f>
        <v>73.066450915688009</v>
      </c>
      <c r="E55">
        <f>IF(OR(C55&gt;ConfInts!$F$17,D55&lt;ConfInts!$F$17),1,0)</f>
        <v>0</v>
      </c>
    </row>
    <row r="56" spans="2:5" x14ac:dyDescent="0.2">
      <c r="C56">
        <v>28</v>
      </c>
      <c r="D56">
        <v>28</v>
      </c>
    </row>
    <row r="57" spans="2:5" x14ac:dyDescent="0.2">
      <c r="B57">
        <v>60</v>
      </c>
      <c r="C57">
        <f>samples!AC$52-$H$25*samples!AC$53</f>
        <v>69.787488497262487</v>
      </c>
      <c r="D57">
        <f>samples!AC$52+$H$25*samples!AC$53</f>
        <v>72.292511502737526</v>
      </c>
      <c r="E57">
        <f>IF(OR(C57&gt;ConfInts!$F$17,D57&lt;ConfInts!$F$17),1,0)</f>
        <v>0</v>
      </c>
    </row>
    <row r="58" spans="2:5" x14ac:dyDescent="0.2">
      <c r="C58">
        <v>29</v>
      </c>
      <c r="D58">
        <v>29</v>
      </c>
    </row>
    <row r="59" spans="2:5" x14ac:dyDescent="0.2">
      <c r="B59">
        <v>62</v>
      </c>
      <c r="C59">
        <f>samples!AD$52-$H$25*samples!AD$53</f>
        <v>70.349009292519099</v>
      </c>
      <c r="D59">
        <f>samples!AD$52+$H$25*samples!AD$53</f>
        <v>72.610990707480909</v>
      </c>
      <c r="E59">
        <f>IF(OR(C59&gt;ConfInts!$F$17,D59&lt;ConfInts!$F$17),1,0)</f>
        <v>0</v>
      </c>
    </row>
    <row r="60" spans="2:5" x14ac:dyDescent="0.2">
      <c r="B60" s="21"/>
      <c r="C60" s="9">
        <v>30</v>
      </c>
      <c r="D60" s="9">
        <v>30</v>
      </c>
    </row>
    <row r="61" spans="2:5" x14ac:dyDescent="0.2">
      <c r="B61">
        <v>64</v>
      </c>
      <c r="C61">
        <f>samples!AE$52-$H$25*samples!AE$53</f>
        <v>69.770476370507154</v>
      </c>
      <c r="D61">
        <f>samples!AE$52+$H$25*samples!AE$53</f>
        <v>72.34952362949285</v>
      </c>
      <c r="E61">
        <f>IF(OR(C61&gt;ConfInts!$F$17,D61&lt;ConfInts!$F$17),1,0)</f>
        <v>0</v>
      </c>
    </row>
    <row r="62" spans="2:5" x14ac:dyDescent="0.2">
      <c r="C62">
        <v>31</v>
      </c>
      <c r="D62">
        <v>31</v>
      </c>
    </row>
    <row r="63" spans="2:5" x14ac:dyDescent="0.2">
      <c r="B63">
        <v>66</v>
      </c>
      <c r="C63">
        <f>samples!AF$52-$H$25*samples!AF$53</f>
        <v>70.042745622479913</v>
      </c>
      <c r="D63">
        <f>samples!AF$52+$H$25*samples!AF$53</f>
        <v>72.477254377520097</v>
      </c>
      <c r="E63">
        <f>IF(OR(C63&gt;ConfInts!$F$17,D63&lt;ConfInts!$F$17),1,0)</f>
        <v>0</v>
      </c>
    </row>
    <row r="64" spans="2:5" x14ac:dyDescent="0.2">
      <c r="C64">
        <v>32</v>
      </c>
      <c r="D64">
        <v>32</v>
      </c>
    </row>
    <row r="65" spans="2:5" x14ac:dyDescent="0.2">
      <c r="B65">
        <v>68</v>
      </c>
      <c r="C65">
        <f>samples!AG$52-$H$25*samples!AG$53</f>
        <v>69.861815461887687</v>
      </c>
      <c r="D65">
        <f>samples!AG$52+$H$25*samples!AG$53</f>
        <v>72.418184538112314</v>
      </c>
      <c r="E65">
        <f>IF(OR(C65&gt;ConfInts!$F$17,D65&lt;ConfInts!$F$17),1,0)</f>
        <v>0</v>
      </c>
    </row>
    <row r="66" spans="2:5" x14ac:dyDescent="0.2">
      <c r="C66">
        <v>33</v>
      </c>
      <c r="D66">
        <v>33</v>
      </c>
    </row>
    <row r="67" spans="2:5" x14ac:dyDescent="0.2">
      <c r="B67">
        <v>70</v>
      </c>
      <c r="C67">
        <f>samples!AH$52-$H$25*samples!AH$53</f>
        <v>70.153340384705459</v>
      </c>
      <c r="D67">
        <f>samples!AH$52+$H$25*samples!AH$53</f>
        <v>72.486659615294528</v>
      </c>
      <c r="E67">
        <f>IF(OR(C67&gt;ConfInts!$F$17,D67&lt;ConfInts!$F$17),1,0)</f>
        <v>0</v>
      </c>
    </row>
    <row r="68" spans="2:5" x14ac:dyDescent="0.2">
      <c r="C68">
        <v>34</v>
      </c>
      <c r="D68">
        <v>34</v>
      </c>
    </row>
    <row r="69" spans="2:5" x14ac:dyDescent="0.2">
      <c r="B69">
        <v>72</v>
      </c>
      <c r="C69">
        <f>samples!AI$52-$H$25*samples!AI$53</f>
        <v>70.470704785307674</v>
      </c>
      <c r="D69">
        <f>samples!AI$52+$H$25*samples!AI$53</f>
        <v>73.009295214692315</v>
      </c>
      <c r="E69">
        <f>IF(OR(C69&gt;ConfInts!$F$17,D69&lt;ConfInts!$F$17),1,0)</f>
        <v>0</v>
      </c>
    </row>
    <row r="70" spans="2:5" x14ac:dyDescent="0.2">
      <c r="C70">
        <v>35</v>
      </c>
      <c r="D70">
        <v>35</v>
      </c>
    </row>
    <row r="71" spans="2:5" x14ac:dyDescent="0.2">
      <c r="B71">
        <v>74</v>
      </c>
      <c r="C71">
        <f>samples!AJ$52-$H$25*samples!AJ$53</f>
        <v>69.992863788143723</v>
      </c>
      <c r="D71">
        <f>samples!AJ$52+$H$25*samples!AJ$53</f>
        <v>72.447136211856275</v>
      </c>
      <c r="E71">
        <f>IF(OR(C71&gt;ConfInts!$F$17,D71&lt;ConfInts!$F$17),1,0)</f>
        <v>0</v>
      </c>
    </row>
    <row r="72" spans="2:5" x14ac:dyDescent="0.2">
      <c r="C72">
        <v>36</v>
      </c>
      <c r="D72">
        <v>36</v>
      </c>
    </row>
    <row r="73" spans="2:5" x14ac:dyDescent="0.2">
      <c r="B73">
        <v>76</v>
      </c>
      <c r="C73">
        <f>samples!AK$52-$H$25*samples!AK$53</f>
        <v>69.852339672995853</v>
      </c>
      <c r="D73">
        <f>samples!AK$52+$H$25*samples!AK$53</f>
        <v>72.027660327004142</v>
      </c>
      <c r="E73">
        <f>IF(OR(C73&gt;ConfInts!$F$17,D73&lt;ConfInts!$F$17),1,0)</f>
        <v>0</v>
      </c>
    </row>
    <row r="74" spans="2:5" x14ac:dyDescent="0.2">
      <c r="C74">
        <v>37</v>
      </c>
      <c r="D74">
        <v>37</v>
      </c>
    </row>
    <row r="75" spans="2:5" x14ac:dyDescent="0.2">
      <c r="B75">
        <v>78</v>
      </c>
      <c r="C75">
        <f>samples!AL$52-$H$25*samples!AL$53</f>
        <v>69.842908342860852</v>
      </c>
      <c r="D75">
        <f>samples!AL$52+$H$25*samples!AL$53</f>
        <v>72.317091657139144</v>
      </c>
      <c r="E75">
        <f>IF(OR(C75&gt;ConfInts!$F$17,D75&lt;ConfInts!$F$17),1,0)</f>
        <v>0</v>
      </c>
    </row>
    <row r="76" spans="2:5" x14ac:dyDescent="0.2">
      <c r="C76">
        <v>38</v>
      </c>
      <c r="D76">
        <v>38</v>
      </c>
    </row>
    <row r="77" spans="2:5" x14ac:dyDescent="0.2">
      <c r="B77">
        <v>80</v>
      </c>
      <c r="C77">
        <f>samples!AM$52-$H$25*samples!AM$53</f>
        <v>69.916752277813018</v>
      </c>
      <c r="D77">
        <f>samples!AM$52+$H$25*samples!AM$53</f>
        <v>72.203247722186987</v>
      </c>
      <c r="E77">
        <f>IF(OR(C77&gt;ConfInts!$F$17,D77&lt;ConfInts!$F$17),1,0)</f>
        <v>0</v>
      </c>
    </row>
    <row r="78" spans="2:5" x14ac:dyDescent="0.2">
      <c r="C78">
        <v>39</v>
      </c>
      <c r="D78">
        <v>39</v>
      </c>
    </row>
    <row r="79" spans="2:5" x14ac:dyDescent="0.2">
      <c r="B79">
        <v>82</v>
      </c>
      <c r="C79">
        <f>samples!AN$52-$H$25*samples!AN$53</f>
        <v>69.327749851744315</v>
      </c>
      <c r="D79">
        <f>samples!AN$52+$H$25*samples!AN$53</f>
        <v>72.072250148255691</v>
      </c>
      <c r="E79">
        <f>IF(OR(C79&gt;ConfInts!$F$17,D79&lt;ConfInts!$F$17),1,0)</f>
        <v>0</v>
      </c>
    </row>
    <row r="80" spans="2:5" x14ac:dyDescent="0.2">
      <c r="C80" s="9">
        <v>40</v>
      </c>
      <c r="D80" s="9">
        <v>40</v>
      </c>
    </row>
    <row r="81" spans="2:5" x14ac:dyDescent="0.2">
      <c r="B81">
        <v>84</v>
      </c>
      <c r="C81">
        <f>samples!AO$52-$H$25*samples!AO$53</f>
        <v>70.308405809125475</v>
      </c>
      <c r="D81">
        <f>samples!AO$52+$H$25*samples!AO$53</f>
        <v>72.491594190874537</v>
      </c>
      <c r="E81">
        <f>IF(OR(C81&gt;ConfInts!$F$17,D81&lt;ConfInts!$F$17),1,0)</f>
        <v>0</v>
      </c>
    </row>
    <row r="82" spans="2:5" x14ac:dyDescent="0.2">
      <c r="C82">
        <v>41</v>
      </c>
      <c r="D82">
        <v>41</v>
      </c>
    </row>
    <row r="83" spans="2:5" x14ac:dyDescent="0.2">
      <c r="B83">
        <v>86</v>
      </c>
      <c r="C83">
        <f>samples!AP$52-$H$25*samples!AP$53</f>
        <v>70.154271513362616</v>
      </c>
      <c r="D83">
        <f>samples!AP$52+$H$25*samples!AP$53</f>
        <v>72.765728486637371</v>
      </c>
      <c r="E83">
        <f>IF(OR(C83&gt;ConfInts!$F$17,D83&lt;ConfInts!$F$17),1,0)</f>
        <v>0</v>
      </c>
    </row>
    <row r="84" spans="2:5" x14ac:dyDescent="0.2">
      <c r="C84">
        <v>42</v>
      </c>
      <c r="D84">
        <v>42</v>
      </c>
    </row>
    <row r="85" spans="2:5" x14ac:dyDescent="0.2">
      <c r="B85">
        <v>88</v>
      </c>
      <c r="C85">
        <f>samples!AQ$52-$H$25*samples!AQ$53</f>
        <v>69.28925747301561</v>
      </c>
      <c r="D85">
        <f>samples!AQ$52+$H$25*samples!AQ$53</f>
        <v>71.630742526984378</v>
      </c>
      <c r="E85">
        <f>IF(OR(C85&gt;ConfInts!$F$17,D85&lt;ConfInts!$F$17),1,0)</f>
        <v>0</v>
      </c>
    </row>
    <row r="86" spans="2:5" x14ac:dyDescent="0.2">
      <c r="C86">
        <v>43</v>
      </c>
      <c r="D86">
        <v>43</v>
      </c>
    </row>
    <row r="87" spans="2:5" x14ac:dyDescent="0.2">
      <c r="B87">
        <v>90</v>
      </c>
      <c r="C87">
        <f>samples!AR$52-$H$25*samples!AR$53</f>
        <v>69.538096726374206</v>
      </c>
      <c r="D87">
        <f>samples!AR$52+$H$25*samples!AR$53</f>
        <v>72.1419032736258</v>
      </c>
      <c r="E87">
        <f>IF(OR(C87&gt;ConfInts!$F$17,D87&lt;ConfInts!$F$17),1,0)</f>
        <v>0</v>
      </c>
    </row>
    <row r="88" spans="2:5" x14ac:dyDescent="0.2">
      <c r="C88">
        <v>44</v>
      </c>
      <c r="D88">
        <v>44</v>
      </c>
    </row>
    <row r="89" spans="2:5" x14ac:dyDescent="0.2">
      <c r="B89">
        <v>92</v>
      </c>
      <c r="C89">
        <f>samples!AS$52-$H$25*samples!AS$53</f>
        <v>69.584407151127564</v>
      </c>
      <c r="D89">
        <f>samples!AS$52+$H$25*samples!AS$53</f>
        <v>72.255592848872439</v>
      </c>
      <c r="E89">
        <f>IF(OR(C89&gt;ConfInts!$F$17,D89&lt;ConfInts!$F$17),1,0)</f>
        <v>0</v>
      </c>
    </row>
    <row r="90" spans="2:5" x14ac:dyDescent="0.2">
      <c r="C90">
        <v>45</v>
      </c>
      <c r="D90">
        <v>45</v>
      </c>
    </row>
    <row r="91" spans="2:5" x14ac:dyDescent="0.2">
      <c r="B91">
        <v>94</v>
      </c>
      <c r="C91">
        <f>samples!AT$52-$H$25*samples!AT$53</f>
        <v>69.887416972276867</v>
      </c>
      <c r="D91">
        <f>samples!AT$52+$H$25*samples!AT$53</f>
        <v>72.432583027723126</v>
      </c>
      <c r="E91">
        <f>IF(OR(C91&gt;ConfInts!$F$17,D91&lt;ConfInts!$F$17),1,0)</f>
        <v>0</v>
      </c>
    </row>
    <row r="92" spans="2:5" x14ac:dyDescent="0.2">
      <c r="C92">
        <v>46</v>
      </c>
      <c r="D92">
        <v>46</v>
      </c>
    </row>
    <row r="93" spans="2:5" x14ac:dyDescent="0.2">
      <c r="B93">
        <v>96</v>
      </c>
      <c r="C93">
        <f>samples!AU$52-$H$25*samples!AU$53</f>
        <v>70.541099629724982</v>
      </c>
      <c r="D93">
        <f>samples!AU$52+$H$25*samples!AU$53</f>
        <v>72.698900370275027</v>
      </c>
      <c r="E93">
        <f>IF(OR(C93&gt;ConfInts!$F$17,D93&lt;ConfInts!$F$17),1,0)</f>
        <v>0</v>
      </c>
    </row>
    <row r="94" spans="2:5" x14ac:dyDescent="0.2">
      <c r="C94">
        <v>47</v>
      </c>
      <c r="D94">
        <v>47</v>
      </c>
    </row>
    <row r="95" spans="2:5" x14ac:dyDescent="0.2">
      <c r="B95">
        <v>98</v>
      </c>
      <c r="C95">
        <f>samples!AV$52-$H$25*samples!AV$53</f>
        <v>70.191979775800235</v>
      </c>
      <c r="D95">
        <f>samples!AV$52+$H$25*samples!AV$53</f>
        <v>72.728020224199753</v>
      </c>
      <c r="E95">
        <f>IF(OR(C95&gt;ConfInts!$F$17,D95&lt;ConfInts!$F$17),1,0)</f>
        <v>0</v>
      </c>
    </row>
    <row r="96" spans="2:5" x14ac:dyDescent="0.2">
      <c r="C96">
        <v>48</v>
      </c>
      <c r="D96">
        <v>48</v>
      </c>
    </row>
    <row r="97" spans="2:5" x14ac:dyDescent="0.2">
      <c r="B97">
        <v>100</v>
      </c>
      <c r="C97">
        <f>samples!AW$52-$H$25*samples!AW$53</f>
        <v>69.880275605739556</v>
      </c>
      <c r="D97">
        <f>samples!AW$52+$H$25*samples!AW$53</f>
        <v>72.759724394260431</v>
      </c>
      <c r="E97">
        <f>IF(OR(C97&gt;ConfInts!$F$17,D97&lt;ConfInts!$F$17),1,0)</f>
        <v>0</v>
      </c>
    </row>
    <row r="98" spans="2:5" x14ac:dyDescent="0.2">
      <c r="C98">
        <v>49</v>
      </c>
      <c r="D98">
        <v>49</v>
      </c>
    </row>
    <row r="99" spans="2:5" x14ac:dyDescent="0.2">
      <c r="B99">
        <v>102</v>
      </c>
      <c r="C99">
        <f>samples!AX$52-$H$25*samples!AX$53</f>
        <v>70.738569448955758</v>
      </c>
      <c r="D99">
        <f>samples!AX$52+$H$25*samples!AX$53</f>
        <v>73.021430551044233</v>
      </c>
      <c r="E99">
        <f>IF(OR(C99&gt;ConfInts!$F$17,D99&lt;ConfInts!$F$17),1,0)</f>
        <v>0</v>
      </c>
    </row>
    <row r="100" spans="2:5" x14ac:dyDescent="0.2">
      <c r="C100">
        <v>50</v>
      </c>
      <c r="D100">
        <v>50</v>
      </c>
    </row>
    <row r="101" spans="2:5" x14ac:dyDescent="0.2">
      <c r="B101">
        <v>104</v>
      </c>
      <c r="C101">
        <f>samples!AY$52-$H$25*samples!AY$53</f>
        <v>69.748043993470205</v>
      </c>
      <c r="D101">
        <f>samples!AY$52+$H$25*samples!AY$53</f>
        <v>72.651956006529801</v>
      </c>
      <c r="E101">
        <f>IF(OR(C101&gt;ConfInts!$F$17,D101&lt;ConfInts!$F$17),1,0)</f>
        <v>0</v>
      </c>
    </row>
    <row r="102" spans="2:5" x14ac:dyDescent="0.2">
      <c r="C102">
        <v>51</v>
      </c>
      <c r="D102">
        <v>51</v>
      </c>
    </row>
    <row r="103" spans="2:5" x14ac:dyDescent="0.2">
      <c r="B103">
        <v>106</v>
      </c>
      <c r="C103">
        <f>samples!AZ$52-$H$25*samples!AZ$53</f>
        <v>69.62818383424225</v>
      </c>
      <c r="D103">
        <f>samples!AZ$52+$H$25*samples!AZ$53</f>
        <v>72.051816165757756</v>
      </c>
      <c r="E103">
        <f>IF(OR(C103&gt;ConfInts!$F$17,D103&lt;ConfInts!$F$17),1,0)</f>
        <v>0</v>
      </c>
    </row>
    <row r="104" spans="2:5" x14ac:dyDescent="0.2">
      <c r="C104">
        <v>52</v>
      </c>
      <c r="D104">
        <v>52</v>
      </c>
    </row>
    <row r="105" spans="2:5" x14ac:dyDescent="0.2">
      <c r="B105">
        <v>108</v>
      </c>
      <c r="C105">
        <f>samples!BA$52-$H$25*samples!BA$53</f>
        <v>70.244216558169668</v>
      </c>
      <c r="D105">
        <f>samples!BA$52+$H$25*samples!BA$53</f>
        <v>72.715783441830339</v>
      </c>
      <c r="E105">
        <f>IF(OR(C105&gt;ConfInts!$F$17,D105&lt;ConfInts!$F$17),1,0)</f>
        <v>0</v>
      </c>
    </row>
    <row r="106" spans="2:5" x14ac:dyDescent="0.2">
      <c r="C106">
        <v>53</v>
      </c>
      <c r="D106">
        <v>53</v>
      </c>
    </row>
    <row r="107" spans="2:5" x14ac:dyDescent="0.2">
      <c r="B107">
        <v>110</v>
      </c>
      <c r="C107">
        <f>samples!BB$52-$H$25*samples!BB$53</f>
        <v>70.003518671093374</v>
      </c>
      <c r="D107">
        <f>samples!BB$52+$H$25*samples!BB$53</f>
        <v>72.476481328906615</v>
      </c>
      <c r="E107">
        <f>IF(OR(C107&gt;ConfInts!$F$17,D107&lt;ConfInts!$F$17),1,0)</f>
        <v>0</v>
      </c>
    </row>
    <row r="108" spans="2:5" x14ac:dyDescent="0.2">
      <c r="C108">
        <v>54</v>
      </c>
      <c r="D108">
        <v>54</v>
      </c>
    </row>
    <row r="109" spans="2:5" x14ac:dyDescent="0.2">
      <c r="B109">
        <v>112</v>
      </c>
      <c r="C109">
        <f>samples!BC$52-$H$25*samples!BC$53</f>
        <v>70.051490877977983</v>
      </c>
      <c r="D109">
        <f>samples!BC$52+$H$25*samples!BC$53</f>
        <v>72.588509122022003</v>
      </c>
      <c r="E109">
        <f>IF(OR(C109&gt;ConfInts!$F$17,D109&lt;ConfInts!$F$17),1,0)</f>
        <v>0</v>
      </c>
    </row>
    <row r="110" spans="2:5" x14ac:dyDescent="0.2">
      <c r="C110">
        <v>55</v>
      </c>
      <c r="D110">
        <v>55</v>
      </c>
    </row>
    <row r="111" spans="2:5" x14ac:dyDescent="0.2">
      <c r="B111">
        <v>114</v>
      </c>
      <c r="C111">
        <f>samples!BD$52-$H$25*samples!BD$53</f>
        <v>69.06626130949428</v>
      </c>
      <c r="D111">
        <f>samples!BD$52+$H$25*samples!BD$53</f>
        <v>71.93373869050572</v>
      </c>
      <c r="E111">
        <f>IF(OR(C111&gt;ConfInts!$F$17,D111&lt;ConfInts!$F$17),1,0)</f>
        <v>0</v>
      </c>
    </row>
    <row r="112" spans="2:5" x14ac:dyDescent="0.2">
      <c r="C112">
        <v>56</v>
      </c>
      <c r="D112">
        <v>56</v>
      </c>
    </row>
    <row r="113" spans="2:5" x14ac:dyDescent="0.2">
      <c r="B113">
        <v>116</v>
      </c>
      <c r="C113">
        <f>samples!BE$52-$H$25*samples!BE$53</f>
        <v>70.722278046396355</v>
      </c>
      <c r="D113">
        <f>samples!BE$52+$H$25*samples!BE$53</f>
        <v>73.077721953603657</v>
      </c>
      <c r="E113">
        <f>IF(OR(C113&gt;ConfInts!$F$17,D113&lt;ConfInts!$F$17),1,0)</f>
        <v>0</v>
      </c>
    </row>
    <row r="114" spans="2:5" x14ac:dyDescent="0.2">
      <c r="C114">
        <v>57</v>
      </c>
      <c r="D114">
        <v>57</v>
      </c>
    </row>
    <row r="115" spans="2:5" x14ac:dyDescent="0.2">
      <c r="B115">
        <v>118</v>
      </c>
      <c r="C115">
        <f>samples!BF$52-$H$25*samples!BF$53</f>
        <v>70.551885778527449</v>
      </c>
      <c r="D115">
        <f>samples!BF$52+$H$25*samples!BF$53</f>
        <v>72.928114221472541</v>
      </c>
      <c r="E115">
        <f>IF(OR(C115&gt;ConfInts!$F$17,D115&lt;ConfInts!$F$17),1,0)</f>
        <v>0</v>
      </c>
    </row>
    <row r="116" spans="2:5" x14ac:dyDescent="0.2">
      <c r="C116">
        <v>58</v>
      </c>
      <c r="D116">
        <v>58</v>
      </c>
    </row>
    <row r="117" spans="2:5" x14ac:dyDescent="0.2">
      <c r="B117">
        <v>120</v>
      </c>
      <c r="C117">
        <f>samples!BG$52-$H$25*samples!BG$53</f>
        <v>69.773816029686543</v>
      </c>
      <c r="D117">
        <f>samples!BG$52+$H$25*samples!BG$53</f>
        <v>72.146183970313444</v>
      </c>
      <c r="E117">
        <f>IF(OR(C117&gt;ConfInts!$F$17,D117&lt;ConfInts!$F$17),1,0)</f>
        <v>0</v>
      </c>
    </row>
    <row r="118" spans="2:5" x14ac:dyDescent="0.2">
      <c r="C118">
        <v>59</v>
      </c>
      <c r="D118">
        <v>59</v>
      </c>
    </row>
    <row r="119" spans="2:5" x14ac:dyDescent="0.2">
      <c r="B119">
        <v>122</v>
      </c>
      <c r="C119">
        <f>samples!BH$52-$H$25*samples!BH$53</f>
        <v>69.896175394712017</v>
      </c>
      <c r="D119">
        <f>samples!BH$52+$H$25*samples!BH$53</f>
        <v>72.463824605287996</v>
      </c>
      <c r="E119">
        <f>IF(OR(C119&gt;ConfInts!$F$17,D119&lt;ConfInts!$F$17),1,0)</f>
        <v>0</v>
      </c>
    </row>
    <row r="120" spans="2:5" x14ac:dyDescent="0.2">
      <c r="C120">
        <v>60</v>
      </c>
      <c r="D120">
        <v>60</v>
      </c>
    </row>
    <row r="121" spans="2:5" x14ac:dyDescent="0.2">
      <c r="B121">
        <v>124</v>
      </c>
      <c r="C121">
        <f>samples!BI$52-$H$25*samples!BI$53</f>
        <v>69.35387582104039</v>
      </c>
      <c r="D121">
        <f>samples!BI$52+$H$25*samples!BI$53</f>
        <v>71.846124178959599</v>
      </c>
      <c r="E121">
        <f>IF(OR(C121&gt;ConfInts!$F$17,D121&lt;ConfInts!$F$17),1,0)</f>
        <v>0</v>
      </c>
    </row>
    <row r="122" spans="2:5" x14ac:dyDescent="0.2">
      <c r="C122">
        <v>61</v>
      </c>
      <c r="D122">
        <v>61</v>
      </c>
    </row>
    <row r="123" spans="2:5" x14ac:dyDescent="0.2">
      <c r="B123">
        <v>126</v>
      </c>
      <c r="C123">
        <f>samples!BJ$52-$H$25*samples!BJ$53</f>
        <v>68.701818755421385</v>
      </c>
      <c r="D123">
        <f>samples!BJ$52+$H$25*samples!BJ$53</f>
        <v>71.618181244578608</v>
      </c>
      <c r="E123">
        <f>IF(OR(C123&gt;ConfInts!$F$17,D123&lt;ConfInts!$F$17),1,0)</f>
        <v>0</v>
      </c>
    </row>
    <row r="124" spans="2:5" x14ac:dyDescent="0.2">
      <c r="C124">
        <v>62</v>
      </c>
      <c r="D124">
        <v>62</v>
      </c>
    </row>
    <row r="125" spans="2:5" x14ac:dyDescent="0.2">
      <c r="B125">
        <v>128</v>
      </c>
      <c r="C125">
        <f>samples!BK$52-$H$25*samples!BK$53</f>
        <v>69.074143916238782</v>
      </c>
      <c r="D125">
        <f>samples!BK$52+$H$25*samples!BK$53</f>
        <v>71.845856083761205</v>
      </c>
      <c r="E125">
        <f>IF(OR(C125&gt;ConfInts!$F$17,D125&lt;ConfInts!$F$17),1,0)</f>
        <v>0</v>
      </c>
    </row>
    <row r="126" spans="2:5" x14ac:dyDescent="0.2">
      <c r="C126">
        <v>63</v>
      </c>
      <c r="D126">
        <v>63</v>
      </c>
    </row>
    <row r="127" spans="2:5" x14ac:dyDescent="0.2">
      <c r="B127">
        <v>130</v>
      </c>
      <c r="C127">
        <f>samples!BL$52-$H$25*samples!BL$53</f>
        <v>69.741532798114051</v>
      </c>
      <c r="D127">
        <f>samples!BL$52+$H$25*samples!BL$53</f>
        <v>72.378467201885954</v>
      </c>
      <c r="E127">
        <f>IF(OR(C127&gt;ConfInts!$F$17,D127&lt;ConfInts!$F$17),1,0)</f>
        <v>0</v>
      </c>
    </row>
    <row r="128" spans="2:5" x14ac:dyDescent="0.2">
      <c r="C128">
        <v>64</v>
      </c>
      <c r="D128">
        <v>64</v>
      </c>
    </row>
    <row r="129" spans="2:5" x14ac:dyDescent="0.2">
      <c r="B129">
        <v>132</v>
      </c>
      <c r="C129">
        <f>samples!BM$52-$H$25*samples!BM$53</f>
        <v>70.678156719971696</v>
      </c>
      <c r="D129">
        <f>samples!BM$52+$H$25*samples!BM$53</f>
        <v>73.001843280028311</v>
      </c>
      <c r="E129">
        <f>IF(OR(C129&gt;ConfInts!$F$17,D129&lt;ConfInts!$F$17),1,0)</f>
        <v>0</v>
      </c>
    </row>
    <row r="130" spans="2:5" x14ac:dyDescent="0.2">
      <c r="C130">
        <v>65</v>
      </c>
      <c r="D130">
        <v>65</v>
      </c>
    </row>
    <row r="131" spans="2:5" x14ac:dyDescent="0.2">
      <c r="B131">
        <v>134</v>
      </c>
      <c r="C131">
        <f>samples!BN$52-$H$25*samples!BN$53</f>
        <v>70.006635387677491</v>
      </c>
      <c r="D131">
        <f>samples!BN$52+$H$25*samples!BN$53</f>
        <v>72.593364612322503</v>
      </c>
      <c r="E131">
        <f>IF(OR(C131&gt;ConfInts!$F$17,D131&lt;ConfInts!$F$17),1,0)</f>
        <v>0</v>
      </c>
    </row>
    <row r="132" spans="2:5" x14ac:dyDescent="0.2">
      <c r="C132">
        <v>66</v>
      </c>
      <c r="D132">
        <v>66</v>
      </c>
    </row>
    <row r="133" spans="2:5" x14ac:dyDescent="0.2">
      <c r="B133">
        <v>136</v>
      </c>
      <c r="C133">
        <f>samples!BO$52-$H$25*samples!BO$53</f>
        <v>69.765672571808935</v>
      </c>
      <c r="D133">
        <f>samples!BO$52+$H$25*samples!BO$53</f>
        <v>72.194327428191073</v>
      </c>
      <c r="E133">
        <f>IF(OR(C133&gt;ConfInts!$F$17,D133&lt;ConfInts!$F$17),1,0)</f>
        <v>0</v>
      </c>
    </row>
    <row r="134" spans="2:5" x14ac:dyDescent="0.2">
      <c r="C134">
        <v>67</v>
      </c>
      <c r="D134">
        <v>67</v>
      </c>
    </row>
    <row r="135" spans="2:5" x14ac:dyDescent="0.2">
      <c r="B135">
        <v>138</v>
      </c>
      <c r="C135">
        <f>samples!BP$52-$H$25*samples!BP$53</f>
        <v>69.729321115722797</v>
      </c>
      <c r="D135">
        <f>samples!BP$52+$H$25*samples!BP$53</f>
        <v>72.390678884277207</v>
      </c>
      <c r="E135">
        <f>IF(OR(C135&gt;ConfInts!$F$17,D135&lt;ConfInts!$F$17),1,0)</f>
        <v>0</v>
      </c>
    </row>
    <row r="136" spans="2:5" x14ac:dyDescent="0.2">
      <c r="C136">
        <v>68</v>
      </c>
      <c r="D136">
        <v>68</v>
      </c>
    </row>
    <row r="137" spans="2:5" x14ac:dyDescent="0.2">
      <c r="B137">
        <v>140</v>
      </c>
      <c r="C137">
        <f>samples!BQ$52-$H$25*samples!BQ$53</f>
        <v>69.776758797777958</v>
      </c>
      <c r="D137">
        <f>samples!BQ$52+$H$25*samples!BQ$53</f>
        <v>72.463241202222051</v>
      </c>
      <c r="E137">
        <f>IF(OR(C137&gt;ConfInts!$F$17,D137&lt;ConfInts!$F$17),1,0)</f>
        <v>0</v>
      </c>
    </row>
    <row r="138" spans="2:5" x14ac:dyDescent="0.2">
      <c r="C138">
        <v>69</v>
      </c>
      <c r="D138">
        <v>69</v>
      </c>
    </row>
    <row r="139" spans="2:5" x14ac:dyDescent="0.2">
      <c r="B139">
        <v>142</v>
      </c>
      <c r="C139">
        <f>samples!BR$52-$H$25*samples!BR$53</f>
        <v>69.400245262117508</v>
      </c>
      <c r="D139">
        <f>samples!BR$52+$H$25*samples!BR$53</f>
        <v>72.03975473788249</v>
      </c>
      <c r="E139">
        <f>IF(OR(C139&gt;ConfInts!$F$17,D139&lt;ConfInts!$F$17),1,0)</f>
        <v>0</v>
      </c>
    </row>
    <row r="140" spans="2:5" x14ac:dyDescent="0.2">
      <c r="C140">
        <v>70</v>
      </c>
      <c r="D140">
        <v>70</v>
      </c>
    </row>
    <row r="141" spans="2:5" x14ac:dyDescent="0.2">
      <c r="B141">
        <v>144</v>
      </c>
      <c r="C141">
        <f>samples!BS$52-$H$25*samples!BS$53</f>
        <v>69.163020377123075</v>
      </c>
      <c r="D141">
        <f>samples!BS$52+$H$25*samples!BS$53</f>
        <v>72.436979622876919</v>
      </c>
      <c r="E141">
        <f>IF(OR(C141&gt;ConfInts!$F$17,D141&lt;ConfInts!$F$17),1,0)</f>
        <v>0</v>
      </c>
    </row>
    <row r="142" spans="2:5" x14ac:dyDescent="0.2">
      <c r="C142">
        <v>71</v>
      </c>
      <c r="D142">
        <v>71</v>
      </c>
    </row>
    <row r="143" spans="2:5" x14ac:dyDescent="0.2">
      <c r="B143">
        <v>146</v>
      </c>
      <c r="C143">
        <f>samples!BT$52-$H$25*samples!BT$53</f>
        <v>69.872793741077615</v>
      </c>
      <c r="D143">
        <f>samples!BT$52+$H$25*samples!BT$53</f>
        <v>72.24720625892239</v>
      </c>
      <c r="E143">
        <f>IF(OR(C143&gt;ConfInts!$F$17,D143&lt;ConfInts!$F$17),1,0)</f>
        <v>0</v>
      </c>
    </row>
    <row r="144" spans="2:5" x14ac:dyDescent="0.2">
      <c r="C144">
        <v>72</v>
      </c>
      <c r="D144">
        <v>72</v>
      </c>
    </row>
    <row r="145" spans="2:5" x14ac:dyDescent="0.2">
      <c r="B145">
        <v>148</v>
      </c>
      <c r="C145">
        <f>samples!BU$52-$H$25*samples!BU$53</f>
        <v>70.79803848087036</v>
      </c>
      <c r="D145">
        <f>samples!BU$52+$H$25*samples!BU$53</f>
        <v>72.881961519129646</v>
      </c>
      <c r="E145">
        <f>IF(OR(C145&gt;ConfInts!$F$17,D145&lt;ConfInts!$F$17),1,0)</f>
        <v>0</v>
      </c>
    </row>
    <row r="146" spans="2:5" x14ac:dyDescent="0.2">
      <c r="C146">
        <v>73</v>
      </c>
      <c r="D146">
        <v>73</v>
      </c>
    </row>
    <row r="147" spans="2:5" x14ac:dyDescent="0.2">
      <c r="B147">
        <v>150</v>
      </c>
      <c r="C147">
        <f>samples!BV$52-$H$25*samples!BV$53</f>
        <v>70.223988732446983</v>
      </c>
      <c r="D147">
        <f>samples!BV$52+$H$25*samples!BV$53</f>
        <v>72.856011267553029</v>
      </c>
      <c r="E147">
        <f>IF(OR(C147&gt;ConfInts!$F$17,D147&lt;ConfInts!$F$17),1,0)</f>
        <v>0</v>
      </c>
    </row>
    <row r="148" spans="2:5" x14ac:dyDescent="0.2">
      <c r="C148">
        <v>74</v>
      </c>
      <c r="D148">
        <v>74</v>
      </c>
    </row>
    <row r="149" spans="2:5" x14ac:dyDescent="0.2">
      <c r="B149">
        <v>152</v>
      </c>
      <c r="C149">
        <f>samples!BW$52-$H$25*samples!BW$53</f>
        <v>69.723826326515493</v>
      </c>
      <c r="D149">
        <f>samples!BW$52+$H$25*samples!BW$53</f>
        <v>72.476173673484496</v>
      </c>
      <c r="E149">
        <f>IF(OR(C149&gt;ConfInts!$F$17,D149&lt;ConfInts!$F$17),1,0)</f>
        <v>0</v>
      </c>
    </row>
    <row r="150" spans="2:5" x14ac:dyDescent="0.2">
      <c r="C150">
        <v>75</v>
      </c>
      <c r="D150">
        <v>75</v>
      </c>
    </row>
    <row r="151" spans="2:5" x14ac:dyDescent="0.2">
      <c r="B151">
        <v>154</v>
      </c>
      <c r="C151">
        <f>samples!BX$52-$H$25*samples!BX$53</f>
        <v>70.751645827662458</v>
      </c>
      <c r="D151">
        <f>samples!BX$52+$H$25*samples!BX$53</f>
        <v>72.888354172337529</v>
      </c>
      <c r="E151">
        <f>IF(OR(C151&gt;ConfInts!$F$17,D151&lt;ConfInts!$F$17),1,0)</f>
        <v>0</v>
      </c>
    </row>
    <row r="152" spans="2:5" x14ac:dyDescent="0.2">
      <c r="C152">
        <v>76</v>
      </c>
      <c r="D152">
        <v>76</v>
      </c>
    </row>
    <row r="153" spans="2:5" x14ac:dyDescent="0.2">
      <c r="B153">
        <v>156</v>
      </c>
      <c r="C153">
        <f>samples!BY$52-$H$25*samples!BY$53</f>
        <v>68.833042253047594</v>
      </c>
      <c r="D153">
        <f>samples!BY$52+$H$25*samples!BY$53</f>
        <v>72.006957746952409</v>
      </c>
      <c r="E153">
        <f>IF(OR(C153&gt;ConfInts!$F$17,D153&lt;ConfInts!$F$17),1,0)</f>
        <v>0</v>
      </c>
    </row>
    <row r="154" spans="2:5" x14ac:dyDescent="0.2">
      <c r="C154">
        <v>77</v>
      </c>
      <c r="D154">
        <v>77</v>
      </c>
    </row>
    <row r="155" spans="2:5" x14ac:dyDescent="0.2">
      <c r="B155">
        <v>158</v>
      </c>
      <c r="C155">
        <f>samples!BZ$52-$H$25*samples!BZ$53</f>
        <v>69.705073038069443</v>
      </c>
      <c r="D155">
        <f>samples!BZ$52+$H$25*samples!BZ$53</f>
        <v>72.294926961930557</v>
      </c>
      <c r="E155">
        <f>IF(OR(C155&gt;ConfInts!$F$17,D155&lt;ConfInts!$F$17),1,0)</f>
        <v>0</v>
      </c>
    </row>
    <row r="156" spans="2:5" x14ac:dyDescent="0.2">
      <c r="C156">
        <v>78</v>
      </c>
      <c r="D156">
        <v>78</v>
      </c>
    </row>
    <row r="157" spans="2:5" x14ac:dyDescent="0.2">
      <c r="B157">
        <v>160</v>
      </c>
      <c r="C157">
        <f>samples!CA$52-$H$25*samples!CA$53</f>
        <v>69.601174684341572</v>
      </c>
      <c r="D157">
        <f>samples!CA$52+$H$25*samples!CA$53</f>
        <v>72.47882531565844</v>
      </c>
      <c r="E157">
        <f>IF(OR(C157&gt;ConfInts!$F$17,D157&lt;ConfInts!$F$17),1,0)</f>
        <v>0</v>
      </c>
    </row>
    <row r="158" spans="2:5" x14ac:dyDescent="0.2">
      <c r="C158">
        <v>79</v>
      </c>
      <c r="D158">
        <v>79</v>
      </c>
    </row>
    <row r="159" spans="2:5" x14ac:dyDescent="0.2">
      <c r="B159">
        <v>162</v>
      </c>
      <c r="C159">
        <f>samples!CB$52-$H$25*samples!CB$53</f>
        <v>69.862015190822149</v>
      </c>
      <c r="D159">
        <f>samples!CB$52+$H$25*samples!CB$53</f>
        <v>72.33798480917784</v>
      </c>
      <c r="E159">
        <f>IF(OR(C159&gt;ConfInts!$F$17,D159&lt;ConfInts!$F$17),1,0)</f>
        <v>0</v>
      </c>
    </row>
    <row r="160" spans="2:5" x14ac:dyDescent="0.2">
      <c r="C160">
        <v>80</v>
      </c>
      <c r="D160">
        <v>80</v>
      </c>
    </row>
    <row r="161" spans="5:5" x14ac:dyDescent="0.2">
      <c r="E161">
        <f>IF(OR(C161&gt;ConfInts!$F$17,D161&lt;ConfInts!$F$17),1,0)</f>
        <v>1</v>
      </c>
    </row>
    <row r="163" spans="5:5" x14ac:dyDescent="0.2">
      <c r="E163">
        <f>IF(OR(C163&gt;ConfInts!$F$17,D163&lt;ConfInts!$F$17),1,0)</f>
        <v>1</v>
      </c>
    </row>
    <row r="165" spans="5:5" x14ac:dyDescent="0.2">
      <c r="E165">
        <f>IF(OR(C165&gt;ConfInts!$F$17,D165&lt;ConfInts!$F$17),1,0)</f>
        <v>1</v>
      </c>
    </row>
    <row r="167" spans="5:5" x14ac:dyDescent="0.2">
      <c r="E167">
        <f>IF(OR(C167&gt;ConfInts!$F$17,D167&lt;ConfInts!$F$17),1,0)</f>
        <v>1</v>
      </c>
    </row>
    <row r="169" spans="5:5" x14ac:dyDescent="0.2">
      <c r="E169">
        <f>IF(OR(C169&gt;ConfInts!$F$17,D169&lt;ConfInts!$F$17),1,0)</f>
        <v>1</v>
      </c>
    </row>
    <row r="171" spans="5:5" x14ac:dyDescent="0.2">
      <c r="E171">
        <f>IF(OR(C171&gt;ConfInts!$F$17,D171&lt;ConfInts!$F$17),1,0)</f>
        <v>1</v>
      </c>
    </row>
    <row r="173" spans="5:5" x14ac:dyDescent="0.2">
      <c r="E173">
        <f>IF(OR(C173&gt;ConfInts!$F$17,D173&lt;ConfInts!$F$17),1,0)</f>
        <v>1</v>
      </c>
    </row>
    <row r="175" spans="5:5" x14ac:dyDescent="0.2">
      <c r="E175">
        <f>IF(OR(C175&gt;ConfInts!$F$17,D175&lt;ConfInts!$F$17),1,0)</f>
        <v>1</v>
      </c>
    </row>
    <row r="177" spans="5:5" x14ac:dyDescent="0.2">
      <c r="E177">
        <f>IF(OR(C177&gt;ConfInts!$F$17,D177&lt;ConfInts!$F$17),1,0)</f>
        <v>1</v>
      </c>
    </row>
    <row r="179" spans="5:5" x14ac:dyDescent="0.2">
      <c r="E179">
        <f>IF(OR(C179&gt;ConfInts!$F$17,D179&lt;ConfInts!$F$17),1,0)</f>
        <v>1</v>
      </c>
    </row>
    <row r="181" spans="5:5" x14ac:dyDescent="0.2">
      <c r="E181">
        <f>IF(OR(C181&gt;ConfInts!$F$17,D181&lt;ConfInts!$F$17),1,0)</f>
        <v>1</v>
      </c>
    </row>
    <row r="183" spans="5:5" x14ac:dyDescent="0.2">
      <c r="E183">
        <f>IF(OR(C183&gt;ConfInts!$F$17,D183&lt;ConfInts!$F$17),1,0)</f>
        <v>1</v>
      </c>
    </row>
    <row r="185" spans="5:5" x14ac:dyDescent="0.2">
      <c r="E185">
        <f>IF(OR(C185&gt;ConfInts!$F$17,D185&lt;ConfInts!$F$17),1,0)</f>
        <v>1</v>
      </c>
    </row>
    <row r="187" spans="5:5" x14ac:dyDescent="0.2">
      <c r="E187">
        <f>IF(OR(C187&gt;ConfInts!$F$17,D187&lt;ConfInts!$F$17),1,0)</f>
        <v>1</v>
      </c>
    </row>
    <row r="189" spans="5:5" x14ac:dyDescent="0.2">
      <c r="E189">
        <f>IF(OR(C189&gt;ConfInts!$F$17,D189&lt;ConfInts!$F$17),1,0)</f>
        <v>1</v>
      </c>
    </row>
    <row r="191" spans="5:5" x14ac:dyDescent="0.2">
      <c r="E191">
        <f>IF(OR(C191&gt;ConfInts!$F$17,D191&lt;ConfInts!$F$17),1,0)</f>
        <v>1</v>
      </c>
    </row>
    <row r="193" spans="3:5" x14ac:dyDescent="0.2">
      <c r="E193">
        <f>IF(OR(C193&gt;ConfInts!$F$17,D193&lt;ConfInts!$F$17),1,0)</f>
        <v>1</v>
      </c>
    </row>
    <row r="195" spans="3:5" x14ac:dyDescent="0.2">
      <c r="E195">
        <f>IF(OR(C195&gt;ConfInts!$F$17,D195&lt;ConfInts!$F$17),1,0)</f>
        <v>1</v>
      </c>
    </row>
    <row r="197" spans="3:5" x14ac:dyDescent="0.2">
      <c r="E197">
        <f>IF(OR(C197&gt;ConfInts!$F$17,D197&lt;ConfInts!$F$17),1,0)</f>
        <v>1</v>
      </c>
    </row>
    <row r="199" spans="3:5" x14ac:dyDescent="0.2">
      <c r="E199">
        <f>IF(OR(C199&gt;ConfInts!$F$17,D199&lt;ConfInts!$F$17),1,0)</f>
        <v>1</v>
      </c>
    </row>
    <row r="201" spans="3:5" x14ac:dyDescent="0.2">
      <c r="C201" s="31">
        <f>ConfInts!F17</f>
        <v>71.19</v>
      </c>
      <c r="D201" s="31">
        <f>ConfInts!F17</f>
        <v>71.19</v>
      </c>
    </row>
    <row r="202" spans="3:5" x14ac:dyDescent="0.2">
      <c r="C202" s="31">
        <v>0</v>
      </c>
      <c r="D202">
        <v>80</v>
      </c>
    </row>
  </sheetData>
  <sheetProtection sheet="1" objects="1" scenarios="1" selectLockedCells="1" selectUnlockedCells="1"/>
  <customSheetViews>
    <customSheetView guid="{325B3107-F85D-43DA-9316-463FFF36DC26}" showRuler="0">
      <pageMargins left="0.75" right="0.75" top="1" bottom="1" header="0.5" footer="0.5"/>
      <headerFooter alignWithMargins="0"/>
    </customSheetView>
  </customSheetView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ConfInts</vt:lpstr>
      <vt:lpstr>Sheet2</vt:lpstr>
      <vt:lpstr>samples</vt:lpstr>
      <vt:lpstr>Sheet4</vt:lpstr>
      <vt:lpstr>confLevel</vt:lpstr>
      <vt:lpstr>flips</vt:lpstr>
      <vt:lpstr>heads</vt:lpstr>
      <vt:lpstr>n</vt:lpstr>
      <vt:lpstr>NewSample</vt:lpstr>
      <vt:lpstr>p</vt:lpstr>
      <vt:lpstr>percent.heads</vt:lpstr>
      <vt:lpstr>percent.tails</vt:lpstr>
      <vt:lpstr>pop</vt:lpstr>
      <vt:lpstr>pop_name</vt:lpstr>
      <vt:lpstr>pop_size</vt:lpstr>
      <vt:lpstr>popsize</vt:lpstr>
      <vt:lpstr>prob</vt:lpstr>
      <vt:lpstr>reps</vt:lpstr>
      <vt:lpstr>tails</vt:lpstr>
      <vt:lpstr>trials</vt:lpstr>
    </vt:vector>
  </TitlesOfParts>
  <Company>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Carol Baxter</cp:lastModifiedBy>
  <dcterms:created xsi:type="dcterms:W3CDTF">2004-03-16T12:01:20Z</dcterms:created>
  <dcterms:modified xsi:type="dcterms:W3CDTF">2015-07-02T18:11:59Z</dcterms:modified>
</cp:coreProperties>
</file>