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240" yWindow="45" windowWidth="4905" windowHeight="4335"/>
  </bookViews>
  <sheets>
    <sheet name="Radians" sheetId="1" r:id="rId1"/>
    <sheet name="Degrees" sheetId="4" r:id="rId2"/>
    <sheet name="Sheet3" sheetId="3" r:id="rId3"/>
  </sheets>
  <functionGroups builtInGroupCount="17"/>
  <definedNames>
    <definedName name="a">Radians!$E$10</definedName>
    <definedName name="aa">#REF!</definedName>
    <definedName name="b">Radians!$E$12</definedName>
    <definedName name="bb">Degrees!$E$11</definedName>
    <definedName name="cc">Radians!$E$14</definedName>
    <definedName name="ccc">#REF!</definedName>
    <definedName name="d">Radians!$E$16</definedName>
    <definedName name="dd">#REF!</definedName>
    <definedName name="degs">Degrees!$K$16</definedName>
    <definedName name="dx">Sheet3!$F$10</definedName>
    <definedName name="dxx">Sheet3!$S$10</definedName>
    <definedName name="heads">Radians!#REF!</definedName>
    <definedName name="n">"$D$7"</definedName>
    <definedName name="p">Radians!$E$10</definedName>
    <definedName name="percent.heads">Radians!#REF!</definedName>
    <definedName name="percent.tails">Radians!#REF!</definedName>
    <definedName name="prob">Radians!$E$10</definedName>
    <definedName name="s">Radians!$E$13</definedName>
    <definedName name="tails">Radians!#REF!</definedName>
    <definedName name="trials">Radians!$E$7</definedName>
    <definedName name="x.one">#REF!</definedName>
    <definedName name="x0">Radians!$K$17</definedName>
    <definedName name="xMax">Radians!$E$12</definedName>
    <definedName name="xMin">Radians!$E$11</definedName>
    <definedName name="xx0">Sheet3!$V$4</definedName>
    <definedName name="xxMax">Degrees!$E$11</definedName>
    <definedName name="xxMin">Degrees!$E$10</definedName>
    <definedName name="y.one">#REF!</definedName>
  </definedNames>
  <calcPr calcId="145621"/>
</workbook>
</file>

<file path=xl/calcChain.xml><?xml version="1.0" encoding="utf-8"?>
<calcChain xmlns="http://schemas.openxmlformats.org/spreadsheetml/2006/main">
  <c r="S10" i="3" l="1"/>
  <c r="K16" i="4" s="1"/>
  <c r="M3" i="3"/>
  <c r="N3" i="3" s="1"/>
  <c r="A3" i="3"/>
  <c r="F5" i="3"/>
  <c r="S5" i="3"/>
  <c r="F6" i="3"/>
  <c r="S6" i="3"/>
  <c r="F10" i="3"/>
  <c r="K17" i="1" s="1"/>
  <c r="K19" i="1" s="1"/>
  <c r="Q19" i="1" s="1"/>
  <c r="J4" i="3" l="1"/>
  <c r="I6" i="3"/>
  <c r="I7" i="3"/>
  <c r="J8" i="3"/>
  <c r="I4" i="3"/>
  <c r="I5" i="3"/>
  <c r="I8" i="3"/>
  <c r="I9" i="3"/>
  <c r="O18" i="1"/>
  <c r="J6" i="3"/>
  <c r="V4" i="3"/>
  <c r="P17" i="4"/>
  <c r="O19" i="1"/>
  <c r="K18" i="1"/>
  <c r="Q18" i="1" s="1"/>
  <c r="K20" i="1"/>
  <c r="R19" i="1" s="1"/>
  <c r="P18" i="4"/>
  <c r="O3" i="3"/>
  <c r="P3" i="3"/>
  <c r="M4" i="3"/>
  <c r="Q3" i="3"/>
  <c r="D3" i="3"/>
  <c r="C3" i="3"/>
  <c r="B3" i="3"/>
  <c r="A4" i="3"/>
  <c r="C4" i="3" l="1"/>
  <c r="B4" i="3"/>
  <c r="A5" i="3"/>
  <c r="D4" i="3"/>
  <c r="P4" i="3"/>
  <c r="O4" i="3"/>
  <c r="M5" i="3"/>
  <c r="Q4" i="3"/>
  <c r="N4" i="3"/>
  <c r="V8" i="3"/>
  <c r="W8" i="3" s="1"/>
  <c r="W4" i="3"/>
  <c r="V9" i="3"/>
  <c r="V6" i="3"/>
  <c r="W6" i="3" s="1"/>
  <c r="V5" i="3"/>
  <c r="V7" i="3"/>
  <c r="K17" i="4"/>
  <c r="R17" i="4" s="1"/>
  <c r="K18" i="4"/>
  <c r="R18" i="4" s="1"/>
  <c r="K19" i="4"/>
  <c r="S18" i="4" s="1"/>
  <c r="P5" i="3" l="1"/>
  <c r="N5" i="3"/>
  <c r="O5" i="3"/>
  <c r="M6" i="3"/>
  <c r="Q5" i="3"/>
  <c r="C5" i="3"/>
  <c r="B5" i="3"/>
  <c r="A6" i="3"/>
  <c r="D5" i="3"/>
  <c r="B6" i="3" l="1"/>
  <c r="A7" i="3"/>
  <c r="D6" i="3"/>
  <c r="C6" i="3"/>
  <c r="P6" i="3"/>
  <c r="O6" i="3"/>
  <c r="M7" i="3"/>
  <c r="N6" i="3"/>
  <c r="Q6" i="3"/>
  <c r="D7" i="3" l="1"/>
  <c r="A8" i="3"/>
  <c r="C7" i="3"/>
  <c r="B7" i="3"/>
  <c r="P7" i="3"/>
  <c r="O7" i="3"/>
  <c r="M8" i="3"/>
  <c r="N7" i="3"/>
  <c r="Q7" i="3"/>
  <c r="B8" i="3" l="1"/>
  <c r="D8" i="3"/>
  <c r="A9" i="3"/>
  <c r="C8" i="3"/>
  <c r="P8" i="3"/>
  <c r="O8" i="3"/>
  <c r="M9" i="3"/>
  <c r="Q8" i="3"/>
  <c r="N8" i="3"/>
  <c r="P9" i="3" l="1"/>
  <c r="O9" i="3"/>
  <c r="N9" i="3"/>
  <c r="M10" i="3"/>
  <c r="Q9" i="3"/>
  <c r="C9" i="3"/>
  <c r="B9" i="3"/>
  <c r="A10" i="3"/>
  <c r="D9" i="3"/>
  <c r="D10" i="3" l="1"/>
  <c r="C10" i="3"/>
  <c r="A11" i="3"/>
  <c r="B10" i="3"/>
  <c r="P10" i="3"/>
  <c r="O10" i="3"/>
  <c r="M11" i="3"/>
  <c r="N10" i="3"/>
  <c r="Q10" i="3"/>
  <c r="P11" i="3" l="1"/>
  <c r="O11" i="3"/>
  <c r="N11" i="3"/>
  <c r="M12" i="3"/>
  <c r="Q11" i="3"/>
  <c r="B11" i="3"/>
  <c r="A12" i="3"/>
  <c r="D11" i="3"/>
  <c r="C11" i="3"/>
  <c r="D12" i="3" l="1"/>
  <c r="C12" i="3"/>
  <c r="A13" i="3"/>
  <c r="B12" i="3"/>
  <c r="P12" i="3"/>
  <c r="N12" i="3"/>
  <c r="O12" i="3"/>
  <c r="M13" i="3"/>
  <c r="Q12" i="3"/>
  <c r="D13" i="3" l="1"/>
  <c r="C13" i="3"/>
  <c r="B13" i="3"/>
  <c r="A14" i="3"/>
  <c r="P13" i="3"/>
  <c r="O13" i="3"/>
  <c r="M14" i="3"/>
  <c r="Q13" i="3"/>
  <c r="N13" i="3"/>
  <c r="P14" i="3" l="1"/>
  <c r="O14" i="3"/>
  <c r="M15" i="3"/>
  <c r="N14" i="3"/>
  <c r="Q14" i="3"/>
  <c r="C14" i="3"/>
  <c r="B14" i="3"/>
  <c r="A15" i="3"/>
  <c r="D14" i="3"/>
  <c r="P15" i="3" l="1"/>
  <c r="O15" i="3"/>
  <c r="N15" i="3"/>
  <c r="M16" i="3"/>
  <c r="Q15" i="3"/>
  <c r="B15" i="3"/>
  <c r="A16" i="3"/>
  <c r="D15" i="3"/>
  <c r="C15" i="3"/>
  <c r="D16" i="3" l="1"/>
  <c r="C16" i="3"/>
  <c r="B16" i="3"/>
  <c r="A17" i="3"/>
  <c r="P16" i="3"/>
  <c r="N16" i="3"/>
  <c r="O16" i="3"/>
  <c r="M17" i="3"/>
  <c r="Q16" i="3"/>
  <c r="P17" i="3" l="1"/>
  <c r="O17" i="3"/>
  <c r="M18" i="3"/>
  <c r="N17" i="3"/>
  <c r="Q17" i="3"/>
  <c r="D17" i="3"/>
  <c r="C17" i="3"/>
  <c r="B17" i="3"/>
  <c r="A18" i="3"/>
  <c r="C18" i="3" l="1"/>
  <c r="B18" i="3"/>
  <c r="A19" i="3"/>
  <c r="D18" i="3"/>
  <c r="P18" i="3"/>
  <c r="O18" i="3"/>
  <c r="M19" i="3"/>
  <c r="N18" i="3"/>
  <c r="Q18" i="3"/>
  <c r="P19" i="3" l="1"/>
  <c r="O19" i="3"/>
  <c r="N19" i="3"/>
  <c r="M20" i="3"/>
  <c r="Q19" i="3"/>
  <c r="B19" i="3"/>
  <c r="A20" i="3"/>
  <c r="D19" i="3"/>
  <c r="C19" i="3"/>
  <c r="D20" i="3" l="1"/>
  <c r="C20" i="3"/>
  <c r="A21" i="3"/>
  <c r="B20" i="3"/>
  <c r="P20" i="3"/>
  <c r="N20" i="3"/>
  <c r="O20" i="3"/>
  <c r="M21" i="3"/>
  <c r="Q20" i="3"/>
  <c r="D21" i="3" l="1"/>
  <c r="C21" i="3"/>
  <c r="B21" i="3"/>
  <c r="A22" i="3"/>
  <c r="P21" i="3"/>
  <c r="O21" i="3"/>
  <c r="M22" i="3"/>
  <c r="N21" i="3"/>
  <c r="Q21" i="3"/>
  <c r="P22" i="3" l="1"/>
  <c r="O22" i="3"/>
  <c r="M23" i="3"/>
  <c r="N22" i="3"/>
  <c r="Q22" i="3"/>
  <c r="C22" i="3"/>
  <c r="B22" i="3"/>
  <c r="A23" i="3"/>
  <c r="D22" i="3"/>
  <c r="P23" i="3" l="1"/>
  <c r="O23" i="3"/>
  <c r="N23" i="3"/>
  <c r="M24" i="3"/>
  <c r="Q23" i="3"/>
  <c r="B23" i="3"/>
  <c r="A24" i="3"/>
  <c r="D23" i="3"/>
  <c r="C23" i="3"/>
  <c r="D24" i="3" l="1"/>
  <c r="C24" i="3"/>
  <c r="A25" i="3"/>
  <c r="B24" i="3"/>
  <c r="P24" i="3"/>
  <c r="N24" i="3"/>
  <c r="O24" i="3"/>
  <c r="M25" i="3"/>
  <c r="Q24" i="3"/>
  <c r="D25" i="3" l="1"/>
  <c r="C25" i="3"/>
  <c r="B25" i="3"/>
  <c r="A26" i="3"/>
  <c r="P25" i="3"/>
  <c r="O25" i="3"/>
  <c r="M26" i="3"/>
  <c r="N25" i="3"/>
  <c r="Q25" i="3"/>
  <c r="P26" i="3" l="1"/>
  <c r="O26" i="3"/>
  <c r="M27" i="3"/>
  <c r="N26" i="3"/>
  <c r="Q26" i="3"/>
  <c r="C26" i="3"/>
  <c r="B26" i="3"/>
  <c r="A27" i="3"/>
  <c r="D26" i="3"/>
  <c r="P27" i="3" l="1"/>
  <c r="O27" i="3"/>
  <c r="N27" i="3"/>
  <c r="M28" i="3"/>
  <c r="Q27" i="3"/>
  <c r="B27" i="3"/>
  <c r="A28" i="3"/>
  <c r="D27" i="3"/>
  <c r="C27" i="3"/>
  <c r="D28" i="3" l="1"/>
  <c r="C28" i="3"/>
  <c r="A29" i="3"/>
  <c r="B28" i="3"/>
  <c r="P28" i="3"/>
  <c r="N28" i="3"/>
  <c r="O28" i="3"/>
  <c r="M29" i="3"/>
  <c r="Q28" i="3"/>
  <c r="D29" i="3" l="1"/>
  <c r="C29" i="3"/>
  <c r="B29" i="3"/>
  <c r="A30" i="3"/>
  <c r="P29" i="3"/>
  <c r="O29" i="3"/>
  <c r="M30" i="3"/>
  <c r="N29" i="3"/>
  <c r="Q29" i="3"/>
  <c r="P30" i="3" l="1"/>
  <c r="O30" i="3"/>
  <c r="M31" i="3"/>
  <c r="N30" i="3"/>
  <c r="Q30" i="3"/>
  <c r="C30" i="3"/>
  <c r="B30" i="3"/>
  <c r="A31" i="3"/>
  <c r="D30" i="3"/>
  <c r="P31" i="3" l="1"/>
  <c r="O31" i="3"/>
  <c r="N31" i="3"/>
  <c r="M32" i="3"/>
  <c r="Q31" i="3"/>
  <c r="B31" i="3"/>
  <c r="A32" i="3"/>
  <c r="D31" i="3"/>
  <c r="C31" i="3"/>
  <c r="D32" i="3" l="1"/>
  <c r="C32" i="3"/>
  <c r="B32" i="3"/>
  <c r="A33" i="3"/>
  <c r="P32" i="3"/>
  <c r="N32" i="3"/>
  <c r="O32" i="3"/>
  <c r="M33" i="3"/>
  <c r="Q32" i="3"/>
  <c r="P33" i="3" l="1"/>
  <c r="O33" i="3"/>
  <c r="M34" i="3"/>
  <c r="N33" i="3"/>
  <c r="Q33" i="3"/>
  <c r="D33" i="3"/>
  <c r="C33" i="3"/>
  <c r="B33" i="3"/>
  <c r="A34" i="3"/>
  <c r="C34" i="3" l="1"/>
  <c r="B34" i="3"/>
  <c r="A35" i="3"/>
  <c r="D34" i="3"/>
  <c r="P34" i="3"/>
  <c r="O34" i="3"/>
  <c r="M35" i="3"/>
  <c r="N34" i="3"/>
  <c r="Q34" i="3"/>
  <c r="P35" i="3" l="1"/>
  <c r="O35" i="3"/>
  <c r="N35" i="3"/>
  <c r="M36" i="3"/>
  <c r="Q35" i="3"/>
  <c r="B35" i="3"/>
  <c r="A36" i="3"/>
  <c r="D35" i="3"/>
  <c r="C35" i="3"/>
  <c r="D36" i="3" l="1"/>
  <c r="C36" i="3"/>
  <c r="A37" i="3"/>
  <c r="B36" i="3"/>
  <c r="P36" i="3"/>
  <c r="N36" i="3"/>
  <c r="O36" i="3"/>
  <c r="M37" i="3"/>
  <c r="Q36" i="3"/>
  <c r="D37" i="3" l="1"/>
  <c r="C37" i="3"/>
  <c r="B37" i="3"/>
  <c r="A38" i="3"/>
  <c r="P37" i="3"/>
  <c r="O37" i="3"/>
  <c r="M38" i="3"/>
  <c r="N37" i="3"/>
  <c r="Q37" i="3"/>
  <c r="P38" i="3" l="1"/>
  <c r="O38" i="3"/>
  <c r="M39" i="3"/>
  <c r="N38" i="3"/>
  <c r="Q38" i="3"/>
  <c r="C38" i="3"/>
  <c r="B38" i="3"/>
  <c r="A39" i="3"/>
  <c r="D38" i="3"/>
  <c r="P39" i="3" l="1"/>
  <c r="O39" i="3"/>
  <c r="N39" i="3"/>
  <c r="M40" i="3"/>
  <c r="Q39" i="3"/>
  <c r="B39" i="3"/>
  <c r="A40" i="3"/>
  <c r="D39" i="3"/>
  <c r="C39" i="3"/>
  <c r="D40" i="3" l="1"/>
  <c r="C40" i="3"/>
  <c r="A41" i="3"/>
  <c r="B40" i="3"/>
  <c r="P40" i="3"/>
  <c r="N40" i="3"/>
  <c r="O40" i="3"/>
  <c r="M41" i="3"/>
  <c r="Q40" i="3"/>
  <c r="D41" i="3" l="1"/>
  <c r="C41" i="3"/>
  <c r="B41" i="3"/>
  <c r="A42" i="3"/>
  <c r="P41" i="3"/>
  <c r="O41" i="3"/>
  <c r="M42" i="3"/>
  <c r="N41" i="3"/>
  <c r="Q41" i="3"/>
  <c r="P42" i="3" l="1"/>
  <c r="O42" i="3"/>
  <c r="M43" i="3"/>
  <c r="N42" i="3"/>
  <c r="Q42" i="3"/>
  <c r="B42" i="3"/>
  <c r="A43" i="3"/>
  <c r="D42" i="3"/>
  <c r="C42" i="3"/>
  <c r="D43" i="3" l="1"/>
  <c r="C43" i="3"/>
  <c r="B43" i="3"/>
  <c r="A44" i="3"/>
  <c r="P43" i="3"/>
  <c r="O43" i="3"/>
  <c r="M44" i="3"/>
  <c r="N43" i="3"/>
  <c r="Q43" i="3"/>
  <c r="P44" i="3" l="1"/>
  <c r="O44" i="3"/>
  <c r="M45" i="3"/>
  <c r="Q44" i="3"/>
  <c r="N44" i="3"/>
  <c r="D44" i="3"/>
  <c r="C44" i="3"/>
  <c r="B44" i="3"/>
  <c r="A45" i="3"/>
  <c r="C45" i="3" l="1"/>
  <c r="B45" i="3"/>
  <c r="A46" i="3"/>
  <c r="D45" i="3"/>
  <c r="P45" i="3"/>
  <c r="O45" i="3"/>
  <c r="M46" i="3"/>
  <c r="N45" i="3"/>
  <c r="Q45" i="3"/>
  <c r="P46" i="3" l="1"/>
  <c r="O46" i="3"/>
  <c r="M47" i="3"/>
  <c r="N46" i="3"/>
  <c r="Q46" i="3"/>
  <c r="B46" i="3"/>
  <c r="A47" i="3"/>
  <c r="D46" i="3"/>
  <c r="C46" i="3"/>
  <c r="D47" i="3" l="1"/>
  <c r="C47" i="3"/>
  <c r="B47" i="3"/>
  <c r="A48" i="3"/>
  <c r="P47" i="3"/>
  <c r="O47" i="3"/>
  <c r="M48" i="3"/>
  <c r="N47" i="3"/>
  <c r="Q47" i="3"/>
  <c r="P48" i="3" l="1"/>
  <c r="O48" i="3"/>
  <c r="M49" i="3"/>
  <c r="Q48" i="3"/>
  <c r="N48" i="3"/>
  <c r="D48" i="3"/>
  <c r="C48" i="3"/>
  <c r="B48" i="3"/>
  <c r="A49" i="3"/>
  <c r="C49" i="3" l="1"/>
  <c r="B49" i="3"/>
  <c r="A50" i="3"/>
  <c r="D49" i="3"/>
  <c r="P49" i="3"/>
  <c r="O49" i="3"/>
  <c r="M50" i="3"/>
  <c r="N49" i="3"/>
  <c r="Q49" i="3"/>
  <c r="B50" i="3" l="1"/>
  <c r="A51" i="3"/>
  <c r="D50" i="3"/>
  <c r="C50" i="3"/>
  <c r="P50" i="3"/>
  <c r="O50" i="3"/>
  <c r="M51" i="3"/>
  <c r="N50" i="3"/>
  <c r="Q50" i="3"/>
  <c r="D51" i="3" l="1"/>
  <c r="C51" i="3"/>
  <c r="A52" i="3"/>
  <c r="B51" i="3"/>
  <c r="P51" i="3"/>
  <c r="O51" i="3"/>
  <c r="M52" i="3"/>
  <c r="N51" i="3"/>
  <c r="Q51" i="3"/>
  <c r="P52" i="3" l="1"/>
  <c r="O52" i="3"/>
  <c r="M53" i="3"/>
  <c r="Q52" i="3"/>
  <c r="N52" i="3"/>
  <c r="D52" i="3"/>
  <c r="C52" i="3"/>
  <c r="B52" i="3"/>
  <c r="A53" i="3"/>
  <c r="C53" i="3" l="1"/>
  <c r="B53" i="3"/>
  <c r="A54" i="3"/>
  <c r="D53" i="3"/>
  <c r="P53" i="3"/>
  <c r="O53" i="3"/>
  <c r="M54" i="3"/>
  <c r="N53" i="3"/>
  <c r="Q53" i="3"/>
  <c r="P54" i="3" l="1"/>
  <c r="O54" i="3"/>
  <c r="M55" i="3"/>
  <c r="N54" i="3"/>
  <c r="Q54" i="3"/>
  <c r="B54" i="3"/>
  <c r="A55" i="3"/>
  <c r="D54" i="3"/>
  <c r="C54" i="3"/>
  <c r="D55" i="3" l="1"/>
  <c r="C55" i="3"/>
  <c r="A56" i="3"/>
  <c r="B55" i="3"/>
  <c r="P55" i="3"/>
  <c r="O55" i="3"/>
  <c r="M56" i="3"/>
  <c r="N55" i="3"/>
  <c r="Q55" i="3"/>
  <c r="P56" i="3" l="1"/>
  <c r="O56" i="3"/>
  <c r="M57" i="3"/>
  <c r="Q56" i="3"/>
  <c r="N56" i="3"/>
  <c r="D56" i="3"/>
  <c r="C56" i="3"/>
  <c r="B56" i="3"/>
  <c r="A57" i="3"/>
  <c r="C57" i="3" l="1"/>
  <c r="B57" i="3"/>
  <c r="A58" i="3"/>
  <c r="D57" i="3"/>
  <c r="P57" i="3"/>
  <c r="O57" i="3"/>
  <c r="M58" i="3"/>
  <c r="N57" i="3"/>
  <c r="Q57" i="3"/>
  <c r="P58" i="3" l="1"/>
  <c r="O58" i="3"/>
  <c r="M59" i="3"/>
  <c r="N58" i="3"/>
  <c r="Q58" i="3"/>
  <c r="B58" i="3"/>
  <c r="A59" i="3"/>
  <c r="D58" i="3"/>
  <c r="C58" i="3"/>
  <c r="D59" i="3" l="1"/>
  <c r="C59" i="3"/>
  <c r="B59" i="3"/>
  <c r="A60" i="3"/>
  <c r="P59" i="3"/>
  <c r="O59" i="3"/>
  <c r="M60" i="3"/>
  <c r="N59" i="3"/>
  <c r="Q59" i="3"/>
  <c r="P60" i="3" l="1"/>
  <c r="O60" i="3"/>
  <c r="M61" i="3"/>
  <c r="Q60" i="3"/>
  <c r="N60" i="3"/>
  <c r="D60" i="3"/>
  <c r="C60" i="3"/>
  <c r="B60" i="3"/>
  <c r="A61" i="3"/>
  <c r="C61" i="3" l="1"/>
  <c r="B61" i="3"/>
  <c r="A62" i="3"/>
  <c r="D61" i="3"/>
  <c r="P61" i="3"/>
  <c r="O61" i="3"/>
  <c r="M62" i="3"/>
  <c r="N61" i="3"/>
  <c r="Q61" i="3"/>
  <c r="P62" i="3" l="1"/>
  <c r="O62" i="3"/>
  <c r="M63" i="3"/>
  <c r="N62" i="3"/>
  <c r="Q62" i="3"/>
  <c r="B62" i="3"/>
  <c r="A63" i="3"/>
  <c r="D62" i="3"/>
  <c r="C62" i="3"/>
  <c r="D63" i="3" l="1"/>
  <c r="C63" i="3"/>
  <c r="B63" i="3"/>
  <c r="A64" i="3"/>
  <c r="P63" i="3"/>
  <c r="O63" i="3"/>
  <c r="M64" i="3"/>
  <c r="N63" i="3"/>
  <c r="Q63" i="3"/>
  <c r="P64" i="3" l="1"/>
  <c r="O64" i="3"/>
  <c r="M65" i="3"/>
  <c r="Q64" i="3"/>
  <c r="N64" i="3"/>
  <c r="D64" i="3"/>
  <c r="C64" i="3"/>
  <c r="B64" i="3"/>
  <c r="A65" i="3"/>
  <c r="P65" i="3" l="1"/>
  <c r="O65" i="3"/>
  <c r="M66" i="3"/>
  <c r="N65" i="3"/>
  <c r="Q65" i="3"/>
  <c r="C65" i="3"/>
  <c r="B65" i="3"/>
  <c r="A66" i="3"/>
  <c r="D65" i="3"/>
  <c r="P66" i="3" l="1"/>
  <c r="O66" i="3"/>
  <c r="M67" i="3"/>
  <c r="N66" i="3"/>
  <c r="Q66" i="3"/>
  <c r="B66" i="3"/>
  <c r="A67" i="3"/>
  <c r="D66" i="3"/>
  <c r="C66" i="3"/>
  <c r="D67" i="3" l="1"/>
  <c r="C67" i="3"/>
  <c r="A68" i="3"/>
  <c r="B67" i="3"/>
  <c r="P67" i="3"/>
  <c r="O67" i="3"/>
  <c r="M68" i="3"/>
  <c r="N67" i="3"/>
  <c r="Q67" i="3"/>
  <c r="P68" i="3" l="1"/>
  <c r="O68" i="3"/>
  <c r="M69" i="3"/>
  <c r="Q68" i="3"/>
  <c r="N68" i="3"/>
  <c r="D68" i="3"/>
  <c r="C68" i="3"/>
  <c r="B68" i="3"/>
  <c r="A69" i="3"/>
  <c r="P69" i="3" l="1"/>
  <c r="O69" i="3"/>
  <c r="M70" i="3"/>
  <c r="N69" i="3"/>
  <c r="Q69" i="3"/>
  <c r="C69" i="3"/>
  <c r="B69" i="3"/>
  <c r="A70" i="3"/>
  <c r="D69" i="3"/>
  <c r="P70" i="3" l="1"/>
  <c r="O70" i="3"/>
  <c r="M71" i="3"/>
  <c r="N70" i="3"/>
  <c r="Q70" i="3"/>
  <c r="B70" i="3"/>
  <c r="A71" i="3"/>
  <c r="D70" i="3"/>
  <c r="C70" i="3"/>
  <c r="D71" i="3" l="1"/>
  <c r="C71" i="3"/>
  <c r="A72" i="3"/>
  <c r="B71" i="3"/>
  <c r="P71" i="3"/>
  <c r="O71" i="3"/>
  <c r="M72" i="3"/>
  <c r="N71" i="3"/>
  <c r="Q71" i="3"/>
  <c r="P72" i="3" l="1"/>
  <c r="O72" i="3"/>
  <c r="M73" i="3"/>
  <c r="Q72" i="3"/>
  <c r="N72" i="3"/>
  <c r="D72" i="3"/>
  <c r="C72" i="3"/>
  <c r="B72" i="3"/>
  <c r="A73" i="3"/>
  <c r="P73" i="3" l="1"/>
  <c r="O73" i="3"/>
  <c r="M74" i="3"/>
  <c r="N73" i="3"/>
  <c r="Q73" i="3"/>
  <c r="C73" i="3"/>
  <c r="B73" i="3"/>
  <c r="A74" i="3"/>
  <c r="D73" i="3"/>
  <c r="P74" i="3" l="1"/>
  <c r="O74" i="3"/>
  <c r="M75" i="3"/>
  <c r="N74" i="3"/>
  <c r="Q74" i="3"/>
  <c r="B74" i="3"/>
  <c r="A75" i="3"/>
  <c r="D74" i="3"/>
  <c r="C74" i="3"/>
  <c r="D75" i="3" l="1"/>
  <c r="C75" i="3"/>
  <c r="B75" i="3"/>
  <c r="A76" i="3"/>
  <c r="P75" i="3"/>
  <c r="O75" i="3"/>
  <c r="M76" i="3"/>
  <c r="N75" i="3"/>
  <c r="Q75" i="3"/>
  <c r="P76" i="3" l="1"/>
  <c r="O76" i="3"/>
  <c r="M77" i="3"/>
  <c r="Q76" i="3"/>
  <c r="N76" i="3"/>
  <c r="D76" i="3"/>
  <c r="C76" i="3"/>
  <c r="B76" i="3"/>
  <c r="A77" i="3"/>
  <c r="P77" i="3" l="1"/>
  <c r="O77" i="3"/>
  <c r="M78" i="3"/>
  <c r="N77" i="3"/>
  <c r="Q77" i="3"/>
  <c r="C77" i="3"/>
  <c r="B77" i="3"/>
  <c r="A78" i="3"/>
  <c r="D77" i="3"/>
  <c r="P78" i="3" l="1"/>
  <c r="O78" i="3"/>
  <c r="M79" i="3"/>
  <c r="N78" i="3"/>
  <c r="Q78" i="3"/>
  <c r="B78" i="3"/>
  <c r="A79" i="3"/>
  <c r="D78" i="3"/>
  <c r="C78" i="3"/>
  <c r="D79" i="3" l="1"/>
  <c r="C79" i="3"/>
  <c r="A80" i="3"/>
  <c r="B79" i="3"/>
  <c r="P79" i="3"/>
  <c r="O79" i="3"/>
  <c r="M80" i="3"/>
  <c r="N79" i="3"/>
  <c r="Q79" i="3"/>
  <c r="P80" i="3" l="1"/>
  <c r="O80" i="3"/>
  <c r="M81" i="3"/>
  <c r="Q80" i="3"/>
  <c r="N80" i="3"/>
  <c r="D80" i="3"/>
  <c r="C80" i="3"/>
  <c r="B80" i="3"/>
  <c r="A81" i="3"/>
  <c r="C81" i="3" l="1"/>
  <c r="B81" i="3"/>
  <c r="A82" i="3"/>
  <c r="D81" i="3"/>
  <c r="P81" i="3"/>
  <c r="O81" i="3"/>
  <c r="M82" i="3"/>
  <c r="N81" i="3"/>
  <c r="Q81" i="3"/>
  <c r="P82" i="3" l="1"/>
  <c r="O82" i="3"/>
  <c r="M83" i="3"/>
  <c r="N82" i="3"/>
  <c r="Q82" i="3"/>
  <c r="B82" i="3"/>
  <c r="A83" i="3"/>
  <c r="D82" i="3"/>
  <c r="C82" i="3"/>
  <c r="D83" i="3" l="1"/>
  <c r="C83" i="3"/>
  <c r="A84" i="3"/>
  <c r="B83" i="3"/>
  <c r="P83" i="3"/>
  <c r="O83" i="3"/>
  <c r="M84" i="3"/>
  <c r="N83" i="3"/>
  <c r="Q83" i="3"/>
  <c r="P84" i="3" l="1"/>
  <c r="O84" i="3"/>
  <c r="M85" i="3"/>
  <c r="Q84" i="3"/>
  <c r="N84" i="3"/>
  <c r="D84" i="3"/>
  <c r="C84" i="3"/>
  <c r="B84" i="3"/>
  <c r="A85" i="3"/>
  <c r="C85" i="3" l="1"/>
  <c r="B85" i="3"/>
  <c r="A86" i="3"/>
  <c r="D85" i="3"/>
  <c r="P85" i="3"/>
  <c r="O85" i="3"/>
  <c r="M86" i="3"/>
  <c r="N85" i="3"/>
  <c r="Q85" i="3"/>
  <c r="B86" i="3" l="1"/>
  <c r="A87" i="3"/>
  <c r="D86" i="3"/>
  <c r="C86" i="3"/>
  <c r="P86" i="3"/>
  <c r="O86" i="3"/>
  <c r="M87" i="3"/>
  <c r="N86" i="3"/>
  <c r="Q86" i="3"/>
  <c r="D87" i="3" l="1"/>
  <c r="C87" i="3"/>
  <c r="A88" i="3"/>
  <c r="B87" i="3"/>
  <c r="P87" i="3"/>
  <c r="O87" i="3"/>
  <c r="M88" i="3"/>
  <c r="N87" i="3"/>
  <c r="Q87" i="3"/>
  <c r="P88" i="3" l="1"/>
  <c r="O88" i="3"/>
  <c r="M89" i="3"/>
  <c r="Q88" i="3"/>
  <c r="N88" i="3"/>
  <c r="D88" i="3"/>
  <c r="C88" i="3"/>
  <c r="B88" i="3"/>
  <c r="A89" i="3"/>
  <c r="C89" i="3" l="1"/>
  <c r="B89" i="3"/>
  <c r="A90" i="3"/>
  <c r="D89" i="3"/>
  <c r="P89" i="3"/>
  <c r="O89" i="3"/>
  <c r="M90" i="3"/>
  <c r="N89" i="3"/>
  <c r="Q89" i="3"/>
  <c r="P90" i="3" l="1"/>
  <c r="O90" i="3"/>
  <c r="M91" i="3"/>
  <c r="N90" i="3"/>
  <c r="Q90" i="3"/>
  <c r="B90" i="3"/>
  <c r="A91" i="3"/>
  <c r="D90" i="3"/>
  <c r="C90" i="3"/>
  <c r="D91" i="3" l="1"/>
  <c r="C91" i="3"/>
  <c r="B91" i="3"/>
  <c r="A92" i="3"/>
  <c r="P91" i="3"/>
  <c r="O91" i="3"/>
  <c r="M92" i="3"/>
  <c r="N91" i="3"/>
  <c r="Q91" i="3"/>
  <c r="P92" i="3" l="1"/>
  <c r="O92" i="3"/>
  <c r="M93" i="3"/>
  <c r="Q92" i="3"/>
  <c r="N92" i="3"/>
  <c r="D92" i="3"/>
  <c r="C92" i="3"/>
  <c r="B92" i="3"/>
  <c r="A93" i="3"/>
  <c r="C93" i="3" l="1"/>
  <c r="B93" i="3"/>
  <c r="A94" i="3"/>
  <c r="D93" i="3"/>
  <c r="P93" i="3"/>
  <c r="O93" i="3"/>
  <c r="M94" i="3"/>
  <c r="N93" i="3"/>
  <c r="Q93" i="3"/>
  <c r="P94" i="3" l="1"/>
  <c r="O94" i="3"/>
  <c r="M95" i="3"/>
  <c r="N94" i="3"/>
  <c r="Q94" i="3"/>
  <c r="B94" i="3"/>
  <c r="A95" i="3"/>
  <c r="D94" i="3"/>
  <c r="C94" i="3"/>
  <c r="D95" i="3" l="1"/>
  <c r="C95" i="3"/>
  <c r="B95" i="3"/>
  <c r="A96" i="3"/>
  <c r="P95" i="3"/>
  <c r="O95" i="3"/>
  <c r="M96" i="3"/>
  <c r="N95" i="3"/>
  <c r="Q95" i="3"/>
  <c r="P96" i="3" l="1"/>
  <c r="O96" i="3"/>
  <c r="M97" i="3"/>
  <c r="Q96" i="3"/>
  <c r="N96" i="3"/>
  <c r="D96" i="3"/>
  <c r="C96" i="3"/>
  <c r="B96" i="3"/>
  <c r="A97" i="3"/>
  <c r="C97" i="3" l="1"/>
  <c r="B97" i="3"/>
  <c r="A98" i="3"/>
  <c r="D97" i="3"/>
  <c r="P97" i="3"/>
  <c r="O97" i="3"/>
  <c r="M98" i="3"/>
  <c r="N97" i="3"/>
  <c r="Q97" i="3"/>
  <c r="P98" i="3" l="1"/>
  <c r="O98" i="3"/>
  <c r="M99" i="3"/>
  <c r="N98" i="3"/>
  <c r="Q98" i="3"/>
  <c r="B98" i="3"/>
  <c r="A99" i="3"/>
  <c r="D98" i="3"/>
  <c r="C98" i="3"/>
  <c r="D99" i="3" l="1"/>
  <c r="C99" i="3"/>
  <c r="A100" i="3"/>
  <c r="B99" i="3"/>
  <c r="P99" i="3"/>
  <c r="O99" i="3"/>
  <c r="M100" i="3"/>
  <c r="N99" i="3"/>
  <c r="Q99" i="3"/>
  <c r="P100" i="3" l="1"/>
  <c r="O100" i="3"/>
  <c r="M101" i="3"/>
  <c r="Q100" i="3"/>
  <c r="N100" i="3"/>
  <c r="D100" i="3"/>
  <c r="C100" i="3"/>
  <c r="B100" i="3"/>
  <c r="A101" i="3"/>
  <c r="P101" i="3" l="1"/>
  <c r="O101" i="3"/>
  <c r="M102" i="3"/>
  <c r="N101" i="3"/>
  <c r="Q101" i="3"/>
  <c r="C101" i="3"/>
  <c r="B101" i="3"/>
  <c r="A102" i="3"/>
  <c r="D101" i="3"/>
  <c r="P102" i="3" l="1"/>
  <c r="O102" i="3"/>
  <c r="M103" i="3"/>
  <c r="N102" i="3"/>
  <c r="Q102" i="3"/>
  <c r="B102" i="3"/>
  <c r="A103" i="3"/>
  <c r="D102" i="3"/>
  <c r="C102" i="3"/>
  <c r="D103" i="3" l="1"/>
  <c r="C103" i="3"/>
  <c r="A104" i="3"/>
  <c r="B103" i="3"/>
  <c r="P103" i="3"/>
  <c r="O103" i="3"/>
  <c r="M104" i="3"/>
  <c r="N103" i="3"/>
  <c r="Q103" i="3"/>
  <c r="P104" i="3" l="1"/>
  <c r="O104" i="3"/>
  <c r="M105" i="3"/>
  <c r="Q104" i="3"/>
  <c r="N104" i="3"/>
  <c r="D104" i="3"/>
  <c r="C104" i="3"/>
  <c r="B104" i="3"/>
  <c r="A105" i="3"/>
  <c r="C105" i="3" l="1"/>
  <c r="B105" i="3"/>
  <c r="A106" i="3"/>
  <c r="D105" i="3"/>
  <c r="P105" i="3"/>
  <c r="O105" i="3"/>
  <c r="M106" i="3"/>
  <c r="N105" i="3"/>
  <c r="Q105" i="3"/>
  <c r="P106" i="3" l="1"/>
  <c r="O106" i="3"/>
  <c r="M107" i="3"/>
  <c r="N106" i="3"/>
  <c r="Q106" i="3"/>
  <c r="B106" i="3"/>
  <c r="A107" i="3"/>
  <c r="D106" i="3"/>
  <c r="C106" i="3"/>
  <c r="D107" i="3" l="1"/>
  <c r="C107" i="3"/>
  <c r="B107" i="3"/>
  <c r="A108" i="3"/>
  <c r="P107" i="3"/>
  <c r="O107" i="3"/>
  <c r="M108" i="3"/>
  <c r="N107" i="3"/>
  <c r="Q107" i="3"/>
  <c r="P108" i="3" l="1"/>
  <c r="O108" i="3"/>
  <c r="M109" i="3"/>
  <c r="Q108" i="3"/>
  <c r="N108" i="3"/>
  <c r="D108" i="3"/>
  <c r="C108" i="3"/>
  <c r="B108" i="3"/>
  <c r="A109" i="3"/>
  <c r="C109" i="3" l="1"/>
  <c r="B109" i="3"/>
  <c r="A110" i="3"/>
  <c r="D109" i="3"/>
  <c r="P109" i="3"/>
  <c r="O109" i="3"/>
  <c r="M110" i="3"/>
  <c r="N109" i="3"/>
  <c r="Q109" i="3"/>
  <c r="P110" i="3" l="1"/>
  <c r="O110" i="3"/>
  <c r="M111" i="3"/>
  <c r="N110" i="3"/>
  <c r="Q110" i="3"/>
  <c r="B110" i="3"/>
  <c r="A111" i="3"/>
  <c r="D110" i="3"/>
  <c r="C110" i="3"/>
  <c r="D111" i="3" l="1"/>
  <c r="C111" i="3"/>
  <c r="B111" i="3"/>
  <c r="A112" i="3"/>
  <c r="P111" i="3"/>
  <c r="O111" i="3"/>
  <c r="M112" i="3"/>
  <c r="N111" i="3"/>
  <c r="Q111" i="3"/>
  <c r="P112" i="3" l="1"/>
  <c r="O112" i="3"/>
  <c r="M113" i="3"/>
  <c r="Q112" i="3"/>
  <c r="N112" i="3"/>
  <c r="D112" i="3"/>
  <c r="C112" i="3"/>
  <c r="B112" i="3"/>
  <c r="A113" i="3"/>
  <c r="C113" i="3" l="1"/>
  <c r="B113" i="3"/>
  <c r="A114" i="3"/>
  <c r="D113" i="3"/>
  <c r="P113" i="3"/>
  <c r="O113" i="3"/>
  <c r="M114" i="3"/>
  <c r="N113" i="3"/>
  <c r="Q113" i="3"/>
  <c r="P114" i="3" l="1"/>
  <c r="O114" i="3"/>
  <c r="M115" i="3"/>
  <c r="N114" i="3"/>
  <c r="Q114" i="3"/>
  <c r="B114" i="3"/>
  <c r="A115" i="3"/>
  <c r="D114" i="3"/>
  <c r="C114" i="3"/>
  <c r="D115" i="3" l="1"/>
  <c r="C115" i="3"/>
  <c r="A116" i="3"/>
  <c r="B115" i="3"/>
  <c r="P115" i="3"/>
  <c r="O115" i="3"/>
  <c r="M116" i="3"/>
  <c r="N115" i="3"/>
  <c r="Q115" i="3"/>
  <c r="P116" i="3" l="1"/>
  <c r="O116" i="3"/>
  <c r="M117" i="3"/>
  <c r="Q116" i="3"/>
  <c r="N116" i="3"/>
  <c r="D116" i="3"/>
  <c r="C116" i="3"/>
  <c r="B116" i="3"/>
  <c r="A117" i="3"/>
  <c r="C117" i="3" l="1"/>
  <c r="B117" i="3"/>
  <c r="A118" i="3"/>
  <c r="D117" i="3"/>
  <c r="P117" i="3"/>
  <c r="O117" i="3"/>
  <c r="M118" i="3"/>
  <c r="N117" i="3"/>
  <c r="Q117" i="3"/>
  <c r="P118" i="3" l="1"/>
  <c r="O118" i="3"/>
  <c r="M119" i="3"/>
  <c r="N118" i="3"/>
  <c r="Q118" i="3"/>
  <c r="B118" i="3"/>
  <c r="A119" i="3"/>
  <c r="D118" i="3"/>
  <c r="C118" i="3"/>
  <c r="D119" i="3" l="1"/>
  <c r="C119" i="3"/>
  <c r="A120" i="3"/>
  <c r="B119" i="3"/>
  <c r="P119" i="3"/>
  <c r="O119" i="3"/>
  <c r="M120" i="3"/>
  <c r="N119" i="3"/>
  <c r="Q119" i="3"/>
  <c r="P120" i="3" l="1"/>
  <c r="O120" i="3"/>
  <c r="M121" i="3"/>
  <c r="Q120" i="3"/>
  <c r="N120" i="3"/>
  <c r="D120" i="3"/>
  <c r="C120" i="3"/>
  <c r="B120" i="3"/>
  <c r="A121" i="3"/>
  <c r="C121" i="3" l="1"/>
  <c r="B121" i="3"/>
  <c r="A122" i="3"/>
  <c r="D121" i="3"/>
  <c r="P121" i="3"/>
  <c r="O121" i="3"/>
  <c r="M122" i="3"/>
  <c r="N121" i="3"/>
  <c r="Q121" i="3"/>
  <c r="P122" i="3" l="1"/>
  <c r="O122" i="3"/>
  <c r="M123" i="3"/>
  <c r="N122" i="3"/>
  <c r="Q122" i="3"/>
  <c r="B122" i="3"/>
  <c r="A123" i="3"/>
  <c r="D122" i="3"/>
  <c r="C122" i="3"/>
  <c r="D123" i="3" l="1"/>
  <c r="C123" i="3"/>
  <c r="B123" i="3"/>
  <c r="A124" i="3"/>
  <c r="P123" i="3"/>
  <c r="O123" i="3"/>
  <c r="M124" i="3"/>
  <c r="N123" i="3"/>
  <c r="Q123" i="3"/>
  <c r="P124" i="3" l="1"/>
  <c r="O124" i="3"/>
  <c r="M125" i="3"/>
  <c r="Q124" i="3"/>
  <c r="N124" i="3"/>
  <c r="D124" i="3"/>
  <c r="C124" i="3"/>
  <c r="B124" i="3"/>
  <c r="A125" i="3"/>
  <c r="C125" i="3" l="1"/>
  <c r="B125" i="3"/>
  <c r="A126" i="3"/>
  <c r="D125" i="3"/>
  <c r="P125" i="3"/>
  <c r="O125" i="3"/>
  <c r="M126" i="3"/>
  <c r="N125" i="3"/>
  <c r="Q125" i="3"/>
  <c r="P126" i="3" l="1"/>
  <c r="O126" i="3"/>
  <c r="M127" i="3"/>
  <c r="N126" i="3"/>
  <c r="Q126" i="3"/>
  <c r="B126" i="3"/>
  <c r="A127" i="3"/>
  <c r="D126" i="3"/>
  <c r="C126" i="3"/>
  <c r="D127" i="3" l="1"/>
  <c r="C127" i="3"/>
  <c r="B127" i="3"/>
  <c r="A128" i="3"/>
  <c r="P127" i="3"/>
  <c r="O127" i="3"/>
  <c r="M128" i="3"/>
  <c r="N127" i="3"/>
  <c r="Q127" i="3"/>
  <c r="P128" i="3" l="1"/>
  <c r="O128" i="3"/>
  <c r="M129" i="3"/>
  <c r="Q128" i="3"/>
  <c r="N128" i="3"/>
  <c r="D128" i="3"/>
  <c r="C128" i="3"/>
  <c r="B128" i="3"/>
  <c r="A129" i="3"/>
  <c r="C129" i="3" l="1"/>
  <c r="B129" i="3"/>
  <c r="A130" i="3"/>
  <c r="D129" i="3"/>
  <c r="P129" i="3"/>
  <c r="O129" i="3"/>
  <c r="M130" i="3"/>
  <c r="N129" i="3"/>
  <c r="Q129" i="3"/>
  <c r="P130" i="3" l="1"/>
  <c r="O130" i="3"/>
  <c r="M131" i="3"/>
  <c r="N130" i="3"/>
  <c r="Q130" i="3"/>
  <c r="B130" i="3"/>
  <c r="A131" i="3"/>
  <c r="D130" i="3"/>
  <c r="C130" i="3"/>
  <c r="D131" i="3" l="1"/>
  <c r="C131" i="3"/>
  <c r="A132" i="3"/>
  <c r="B131" i="3"/>
  <c r="P131" i="3"/>
  <c r="O131" i="3"/>
  <c r="M132" i="3"/>
  <c r="N131" i="3"/>
  <c r="Q131" i="3"/>
  <c r="P132" i="3" l="1"/>
  <c r="O132" i="3"/>
  <c r="M133" i="3"/>
  <c r="Q132" i="3"/>
  <c r="N132" i="3"/>
  <c r="D132" i="3"/>
  <c r="C132" i="3"/>
  <c r="B132" i="3"/>
  <c r="A133" i="3"/>
  <c r="C133" i="3" l="1"/>
  <c r="B133" i="3"/>
  <c r="A134" i="3"/>
  <c r="D133" i="3"/>
  <c r="P133" i="3"/>
  <c r="O133" i="3"/>
  <c r="M134" i="3"/>
  <c r="N133" i="3"/>
  <c r="Q133" i="3"/>
  <c r="P134" i="3" l="1"/>
  <c r="O134" i="3"/>
  <c r="M135" i="3"/>
  <c r="N134" i="3"/>
  <c r="Q134" i="3"/>
  <c r="B134" i="3"/>
  <c r="A135" i="3"/>
  <c r="D134" i="3"/>
  <c r="C134" i="3"/>
  <c r="D135" i="3" l="1"/>
  <c r="C135" i="3"/>
  <c r="A136" i="3"/>
  <c r="B135" i="3"/>
  <c r="P135" i="3"/>
  <c r="O135" i="3"/>
  <c r="M136" i="3"/>
  <c r="N135" i="3"/>
  <c r="Q135" i="3"/>
  <c r="P136" i="3" l="1"/>
  <c r="O136" i="3"/>
  <c r="M137" i="3"/>
  <c r="Q136" i="3"/>
  <c r="N136" i="3"/>
  <c r="D136" i="3"/>
  <c r="C136" i="3"/>
  <c r="B136" i="3"/>
  <c r="A137" i="3"/>
  <c r="P137" i="3" l="1"/>
  <c r="O137" i="3"/>
  <c r="M138" i="3"/>
  <c r="N137" i="3"/>
  <c r="Q137" i="3"/>
  <c r="C137" i="3"/>
  <c r="B137" i="3"/>
  <c r="A138" i="3"/>
  <c r="D137" i="3"/>
  <c r="P138" i="3" l="1"/>
  <c r="O138" i="3"/>
  <c r="M139" i="3"/>
  <c r="N138" i="3"/>
  <c r="Q138" i="3"/>
  <c r="B138" i="3"/>
  <c r="A139" i="3"/>
  <c r="D138" i="3"/>
  <c r="C138" i="3"/>
  <c r="D139" i="3" l="1"/>
  <c r="C139" i="3"/>
  <c r="B139" i="3"/>
  <c r="A140" i="3"/>
  <c r="P139" i="3"/>
  <c r="O139" i="3"/>
  <c r="M140" i="3"/>
  <c r="N139" i="3"/>
  <c r="Q139" i="3"/>
  <c r="P140" i="3" l="1"/>
  <c r="O140" i="3"/>
  <c r="M141" i="3"/>
  <c r="Q140" i="3"/>
  <c r="N140" i="3"/>
  <c r="D140" i="3"/>
  <c r="C140" i="3"/>
  <c r="B140" i="3"/>
  <c r="A141" i="3"/>
  <c r="P141" i="3" l="1"/>
  <c r="O141" i="3"/>
  <c r="M142" i="3"/>
  <c r="N141" i="3"/>
  <c r="Q141" i="3"/>
  <c r="C141" i="3"/>
  <c r="B141" i="3"/>
  <c r="A142" i="3"/>
  <c r="D141" i="3"/>
  <c r="P142" i="3" l="1"/>
  <c r="O142" i="3"/>
  <c r="M143" i="3"/>
  <c r="N142" i="3"/>
  <c r="Q142" i="3"/>
  <c r="B142" i="3"/>
  <c r="A143" i="3"/>
  <c r="D142" i="3"/>
  <c r="C142" i="3"/>
  <c r="D143" i="3" l="1"/>
  <c r="C143" i="3"/>
  <c r="A144" i="3"/>
  <c r="B143" i="3"/>
  <c r="P143" i="3"/>
  <c r="O143" i="3"/>
  <c r="M144" i="3"/>
  <c r="N143" i="3"/>
  <c r="Q143" i="3"/>
  <c r="P144" i="3" l="1"/>
  <c r="O144" i="3"/>
  <c r="M145" i="3"/>
  <c r="Q144" i="3"/>
  <c r="N144" i="3"/>
  <c r="D144" i="3"/>
  <c r="C144" i="3"/>
  <c r="B144" i="3"/>
  <c r="A145" i="3"/>
  <c r="C145" i="3" l="1"/>
  <c r="B145" i="3"/>
  <c r="A146" i="3"/>
  <c r="D145" i="3"/>
  <c r="P145" i="3"/>
  <c r="O145" i="3"/>
  <c r="M146" i="3"/>
  <c r="N145" i="3"/>
  <c r="Q145" i="3"/>
  <c r="P146" i="3" l="1"/>
  <c r="O146" i="3"/>
  <c r="M147" i="3"/>
  <c r="N146" i="3"/>
  <c r="Q146" i="3"/>
  <c r="B146" i="3"/>
  <c r="A147" i="3"/>
  <c r="D146" i="3"/>
  <c r="C146" i="3"/>
  <c r="D147" i="3" l="1"/>
  <c r="C147" i="3"/>
  <c r="A148" i="3"/>
  <c r="B147" i="3"/>
  <c r="P147" i="3"/>
  <c r="O147" i="3"/>
  <c r="M148" i="3"/>
  <c r="N147" i="3"/>
  <c r="Q147" i="3"/>
  <c r="P148" i="3" l="1"/>
  <c r="O148" i="3"/>
  <c r="M149" i="3"/>
  <c r="Q148" i="3"/>
  <c r="N148" i="3"/>
  <c r="D148" i="3"/>
  <c r="C148" i="3"/>
  <c r="B148" i="3"/>
  <c r="A149" i="3"/>
  <c r="C149" i="3" l="1"/>
  <c r="B149" i="3"/>
  <c r="A150" i="3"/>
  <c r="D149" i="3"/>
  <c r="P149" i="3"/>
  <c r="O149" i="3"/>
  <c r="M150" i="3"/>
  <c r="N149" i="3"/>
  <c r="Q149" i="3"/>
  <c r="P150" i="3" l="1"/>
  <c r="O150" i="3"/>
  <c r="M151" i="3"/>
  <c r="N150" i="3"/>
  <c r="Q150" i="3"/>
  <c r="B150" i="3"/>
  <c r="A151" i="3"/>
  <c r="D150" i="3"/>
  <c r="C150" i="3"/>
  <c r="D151" i="3" l="1"/>
  <c r="C151" i="3"/>
  <c r="A152" i="3"/>
  <c r="B151" i="3"/>
  <c r="P151" i="3"/>
  <c r="O151" i="3"/>
  <c r="M152" i="3"/>
  <c r="N151" i="3"/>
  <c r="Q151" i="3"/>
  <c r="P152" i="3" l="1"/>
  <c r="O152" i="3"/>
  <c r="M153" i="3"/>
  <c r="Q152" i="3"/>
  <c r="N152" i="3"/>
  <c r="D152" i="3"/>
  <c r="C152" i="3"/>
  <c r="B152" i="3"/>
  <c r="A153" i="3"/>
  <c r="C153" i="3" l="1"/>
  <c r="B153" i="3"/>
  <c r="A154" i="3"/>
  <c r="D153" i="3"/>
  <c r="P153" i="3"/>
  <c r="O153" i="3"/>
  <c r="M154" i="3"/>
  <c r="N153" i="3"/>
  <c r="Q153" i="3"/>
  <c r="P154" i="3" l="1"/>
  <c r="O154" i="3"/>
  <c r="M155" i="3"/>
  <c r="N154" i="3"/>
  <c r="Q154" i="3"/>
  <c r="B154" i="3"/>
  <c r="A155" i="3"/>
  <c r="D154" i="3"/>
  <c r="C154" i="3"/>
  <c r="D155" i="3" l="1"/>
  <c r="C155" i="3"/>
  <c r="B155" i="3"/>
  <c r="A156" i="3"/>
  <c r="P155" i="3"/>
  <c r="O155" i="3"/>
  <c r="M156" i="3"/>
  <c r="N155" i="3"/>
  <c r="Q155" i="3"/>
  <c r="P156" i="3" l="1"/>
  <c r="O156" i="3"/>
  <c r="M157" i="3"/>
  <c r="Q156" i="3"/>
  <c r="N156" i="3"/>
  <c r="D156" i="3"/>
  <c r="C156" i="3"/>
  <c r="B156" i="3"/>
  <c r="A157" i="3"/>
  <c r="C157" i="3" l="1"/>
  <c r="B157" i="3"/>
  <c r="A158" i="3"/>
  <c r="D157" i="3"/>
  <c r="P157" i="3"/>
  <c r="O157" i="3"/>
  <c r="M158" i="3"/>
  <c r="N157" i="3"/>
  <c r="Q157" i="3"/>
  <c r="P158" i="3" l="1"/>
  <c r="O158" i="3"/>
  <c r="M159" i="3"/>
  <c r="N158" i="3"/>
  <c r="Q158" i="3"/>
  <c r="B158" i="3"/>
  <c r="A159" i="3"/>
  <c r="D158" i="3"/>
  <c r="C158" i="3"/>
  <c r="D159" i="3" l="1"/>
  <c r="C159" i="3"/>
  <c r="B159" i="3"/>
  <c r="A160" i="3"/>
  <c r="P159" i="3"/>
  <c r="O159" i="3"/>
  <c r="M160" i="3"/>
  <c r="N159" i="3"/>
  <c r="Q159" i="3"/>
  <c r="P160" i="3" l="1"/>
  <c r="O160" i="3"/>
  <c r="M161" i="3"/>
  <c r="Q160" i="3"/>
  <c r="N160" i="3"/>
  <c r="D160" i="3"/>
  <c r="C160" i="3"/>
  <c r="B160" i="3"/>
  <c r="A161" i="3"/>
  <c r="C161" i="3" l="1"/>
  <c r="B161" i="3"/>
  <c r="A162" i="3"/>
  <c r="D161" i="3"/>
  <c r="P161" i="3"/>
  <c r="O161" i="3"/>
  <c r="M162" i="3"/>
  <c r="N161" i="3"/>
  <c r="Q161" i="3"/>
  <c r="P162" i="3" l="1"/>
  <c r="O162" i="3"/>
  <c r="M163" i="3"/>
  <c r="N162" i="3"/>
  <c r="Q162" i="3"/>
  <c r="B162" i="3"/>
  <c r="A163" i="3"/>
  <c r="D162" i="3"/>
  <c r="C162" i="3"/>
  <c r="D163" i="3" l="1"/>
  <c r="C163" i="3"/>
  <c r="A164" i="3"/>
  <c r="B163" i="3"/>
  <c r="P163" i="3"/>
  <c r="O163" i="3"/>
  <c r="M164" i="3"/>
  <c r="N163" i="3"/>
  <c r="Q163" i="3"/>
  <c r="P164" i="3" l="1"/>
  <c r="O164" i="3"/>
  <c r="M165" i="3"/>
  <c r="Q164" i="3"/>
  <c r="N164" i="3"/>
  <c r="D164" i="3"/>
  <c r="C164" i="3"/>
  <c r="B164" i="3"/>
  <c r="A165" i="3"/>
  <c r="C165" i="3" l="1"/>
  <c r="B165" i="3"/>
  <c r="A166" i="3"/>
  <c r="D165" i="3"/>
  <c r="P165" i="3"/>
  <c r="O165" i="3"/>
  <c r="M166" i="3"/>
  <c r="N165" i="3"/>
  <c r="Q165" i="3"/>
  <c r="P166" i="3" l="1"/>
  <c r="O166" i="3"/>
  <c r="M167" i="3"/>
  <c r="N166" i="3"/>
  <c r="Q166" i="3"/>
  <c r="B166" i="3"/>
  <c r="A167" i="3"/>
  <c r="D166" i="3"/>
  <c r="C166" i="3"/>
  <c r="D167" i="3" l="1"/>
  <c r="C167" i="3"/>
  <c r="A168" i="3"/>
  <c r="B167" i="3"/>
  <c r="P167" i="3"/>
  <c r="O167" i="3"/>
  <c r="M168" i="3"/>
  <c r="N167" i="3"/>
  <c r="Q167" i="3"/>
  <c r="P168" i="3" l="1"/>
  <c r="O168" i="3"/>
  <c r="M169" i="3"/>
  <c r="Q168" i="3"/>
  <c r="N168" i="3"/>
  <c r="D168" i="3"/>
  <c r="C168" i="3"/>
  <c r="B168" i="3"/>
  <c r="A169" i="3"/>
  <c r="C169" i="3" l="1"/>
  <c r="B169" i="3"/>
  <c r="A170" i="3"/>
  <c r="D169" i="3"/>
  <c r="P169" i="3"/>
  <c r="O169" i="3"/>
  <c r="M170" i="3"/>
  <c r="N169" i="3"/>
  <c r="Q169" i="3"/>
  <c r="P170" i="3" l="1"/>
  <c r="O170" i="3"/>
  <c r="M171" i="3"/>
  <c r="N170" i="3"/>
  <c r="Q170" i="3"/>
  <c r="B170" i="3"/>
  <c r="A171" i="3"/>
  <c r="D170" i="3"/>
  <c r="C170" i="3"/>
  <c r="D171" i="3" l="1"/>
  <c r="C171" i="3"/>
  <c r="B171" i="3"/>
  <c r="A172" i="3"/>
  <c r="P171" i="3"/>
  <c r="O171" i="3"/>
  <c r="M172" i="3"/>
  <c r="N171" i="3"/>
  <c r="Q171" i="3"/>
  <c r="P172" i="3" l="1"/>
  <c r="O172" i="3"/>
  <c r="M173" i="3"/>
  <c r="Q172" i="3"/>
  <c r="N172" i="3"/>
  <c r="D172" i="3"/>
  <c r="C172" i="3"/>
  <c r="B172" i="3"/>
  <c r="A173" i="3"/>
  <c r="C173" i="3" l="1"/>
  <c r="B173" i="3"/>
  <c r="A174" i="3"/>
  <c r="D173" i="3"/>
  <c r="P173" i="3"/>
  <c r="O173" i="3"/>
  <c r="M174" i="3"/>
  <c r="N173" i="3"/>
  <c r="Q173" i="3"/>
  <c r="P174" i="3" l="1"/>
  <c r="O174" i="3"/>
  <c r="M175" i="3"/>
  <c r="N174" i="3"/>
  <c r="Q174" i="3"/>
  <c r="B174" i="3"/>
  <c r="A175" i="3"/>
  <c r="D174" i="3"/>
  <c r="C174" i="3"/>
  <c r="D175" i="3" l="1"/>
  <c r="C175" i="3"/>
  <c r="B175" i="3"/>
  <c r="A176" i="3"/>
  <c r="P175" i="3"/>
  <c r="O175" i="3"/>
  <c r="M176" i="3"/>
  <c r="N175" i="3"/>
  <c r="Q175" i="3"/>
  <c r="P176" i="3" l="1"/>
  <c r="O176" i="3"/>
  <c r="M177" i="3"/>
  <c r="Q176" i="3"/>
  <c r="N176" i="3"/>
  <c r="D176" i="3"/>
  <c r="C176" i="3"/>
  <c r="B176" i="3"/>
  <c r="A177" i="3"/>
  <c r="C177" i="3" l="1"/>
  <c r="B177" i="3"/>
  <c r="A178" i="3"/>
  <c r="D177" i="3"/>
  <c r="P177" i="3"/>
  <c r="O177" i="3"/>
  <c r="M178" i="3"/>
  <c r="N177" i="3"/>
  <c r="Q177" i="3"/>
  <c r="P178" i="3" l="1"/>
  <c r="O178" i="3"/>
  <c r="M179" i="3"/>
  <c r="N178" i="3"/>
  <c r="Q178" i="3"/>
  <c r="B178" i="3"/>
  <c r="A179" i="3"/>
  <c r="D178" i="3"/>
  <c r="C178" i="3"/>
  <c r="D179" i="3" l="1"/>
  <c r="C179" i="3"/>
  <c r="A180" i="3"/>
  <c r="B179" i="3"/>
  <c r="P179" i="3"/>
  <c r="O179" i="3"/>
  <c r="M180" i="3"/>
  <c r="N179" i="3"/>
  <c r="Q179" i="3"/>
  <c r="P180" i="3" l="1"/>
  <c r="O180" i="3"/>
  <c r="M181" i="3"/>
  <c r="Q180" i="3"/>
  <c r="N180" i="3"/>
  <c r="D180" i="3"/>
  <c r="C180" i="3"/>
  <c r="B180" i="3"/>
  <c r="A181" i="3"/>
  <c r="C181" i="3" l="1"/>
  <c r="B181" i="3"/>
  <c r="A182" i="3"/>
  <c r="D181" i="3"/>
  <c r="P181" i="3"/>
  <c r="O181" i="3"/>
  <c r="M182" i="3"/>
  <c r="N181" i="3"/>
  <c r="Q181" i="3"/>
  <c r="P182" i="3" l="1"/>
  <c r="O182" i="3"/>
  <c r="M183" i="3"/>
  <c r="N182" i="3"/>
  <c r="Q182" i="3"/>
  <c r="B182" i="3"/>
  <c r="A183" i="3"/>
  <c r="D182" i="3"/>
  <c r="C182" i="3"/>
  <c r="D183" i="3" l="1"/>
  <c r="C183" i="3"/>
  <c r="A184" i="3"/>
  <c r="B183" i="3"/>
  <c r="P183" i="3"/>
  <c r="O183" i="3"/>
  <c r="M184" i="3"/>
  <c r="N183" i="3"/>
  <c r="Q183" i="3"/>
  <c r="P184" i="3" l="1"/>
  <c r="O184" i="3"/>
  <c r="M185" i="3"/>
  <c r="Q184" i="3"/>
  <c r="N184" i="3"/>
  <c r="D184" i="3"/>
  <c r="C184" i="3"/>
  <c r="B184" i="3"/>
  <c r="A185" i="3"/>
  <c r="C185" i="3" l="1"/>
  <c r="B185" i="3"/>
  <c r="A186" i="3"/>
  <c r="D185" i="3"/>
  <c r="P185" i="3"/>
  <c r="O185" i="3"/>
  <c r="M186" i="3"/>
  <c r="N185" i="3"/>
  <c r="Q185" i="3"/>
  <c r="P186" i="3" l="1"/>
  <c r="O186" i="3"/>
  <c r="M187" i="3"/>
  <c r="N186" i="3"/>
  <c r="Q186" i="3"/>
  <c r="B186" i="3"/>
  <c r="A187" i="3"/>
  <c r="D186" i="3"/>
  <c r="C186" i="3"/>
  <c r="D187" i="3" l="1"/>
  <c r="C187" i="3"/>
  <c r="B187" i="3"/>
  <c r="A188" i="3"/>
  <c r="P187" i="3"/>
  <c r="O187" i="3"/>
  <c r="M188" i="3"/>
  <c r="N187" i="3"/>
  <c r="Q187" i="3"/>
  <c r="P188" i="3" l="1"/>
  <c r="O188" i="3"/>
  <c r="M189" i="3"/>
  <c r="Q188" i="3"/>
  <c r="N188" i="3"/>
  <c r="D188" i="3"/>
  <c r="C188" i="3"/>
  <c r="B188" i="3"/>
  <c r="A189" i="3"/>
  <c r="P189" i="3" l="1"/>
  <c r="O189" i="3"/>
  <c r="M190" i="3"/>
  <c r="N189" i="3"/>
  <c r="Q189" i="3"/>
  <c r="C189" i="3"/>
  <c r="B189" i="3"/>
  <c r="A190" i="3"/>
  <c r="D189" i="3"/>
  <c r="P190" i="3" l="1"/>
  <c r="O190" i="3"/>
  <c r="M191" i="3"/>
  <c r="N190" i="3"/>
  <c r="Q190" i="3"/>
  <c r="B190" i="3"/>
  <c r="A191" i="3"/>
  <c r="D190" i="3"/>
  <c r="C190" i="3"/>
  <c r="D191" i="3" l="1"/>
  <c r="C191" i="3"/>
  <c r="B191" i="3"/>
  <c r="A192" i="3"/>
  <c r="P191" i="3"/>
  <c r="O191" i="3"/>
  <c r="M192" i="3"/>
  <c r="N191" i="3"/>
  <c r="Q191" i="3"/>
  <c r="P192" i="3" l="1"/>
  <c r="O192" i="3"/>
  <c r="M193" i="3"/>
  <c r="Q192" i="3"/>
  <c r="N192" i="3"/>
  <c r="D192" i="3"/>
  <c r="C192" i="3"/>
  <c r="B192" i="3"/>
  <c r="A193" i="3"/>
  <c r="C193" i="3" l="1"/>
  <c r="B193" i="3"/>
  <c r="A194" i="3"/>
  <c r="D193" i="3"/>
  <c r="P193" i="3"/>
  <c r="O193" i="3"/>
  <c r="M194" i="3"/>
  <c r="N193" i="3"/>
  <c r="Q193" i="3"/>
  <c r="P194" i="3" l="1"/>
  <c r="O194" i="3"/>
  <c r="M195" i="3"/>
  <c r="N194" i="3"/>
  <c r="Q194" i="3"/>
  <c r="B194" i="3"/>
  <c r="A195" i="3"/>
  <c r="D194" i="3"/>
  <c r="C194" i="3"/>
  <c r="D195" i="3" l="1"/>
  <c r="C195" i="3"/>
  <c r="A196" i="3"/>
  <c r="B195" i="3"/>
  <c r="P195" i="3"/>
  <c r="O195" i="3"/>
  <c r="M196" i="3"/>
  <c r="N195" i="3"/>
  <c r="Q195" i="3"/>
  <c r="P196" i="3" l="1"/>
  <c r="O196" i="3"/>
  <c r="M197" i="3"/>
  <c r="Q196" i="3"/>
  <c r="N196" i="3"/>
  <c r="B196" i="3"/>
  <c r="A197" i="3"/>
  <c r="C196" i="3"/>
  <c r="D196" i="3"/>
  <c r="C197" i="3" l="1"/>
  <c r="D197" i="3"/>
  <c r="B197" i="3"/>
  <c r="A198" i="3"/>
  <c r="P197" i="3"/>
  <c r="O197" i="3"/>
  <c r="M198" i="3"/>
  <c r="N197" i="3"/>
  <c r="Q197" i="3"/>
  <c r="P198" i="3" l="1"/>
  <c r="O198" i="3"/>
  <c r="M199" i="3"/>
  <c r="Q198" i="3"/>
  <c r="N198" i="3"/>
  <c r="D198" i="3"/>
  <c r="C198" i="3"/>
  <c r="A199" i="3"/>
  <c r="B198" i="3"/>
  <c r="P199" i="3" l="1"/>
  <c r="O199" i="3"/>
  <c r="M200" i="3"/>
  <c r="Q199" i="3"/>
  <c r="N199" i="3"/>
  <c r="C199" i="3"/>
  <c r="D199" i="3"/>
  <c r="B199" i="3"/>
  <c r="A200" i="3"/>
  <c r="B200" i="3" l="1"/>
  <c r="A201" i="3"/>
  <c r="D200" i="3"/>
  <c r="C200" i="3"/>
  <c r="P200" i="3"/>
  <c r="O200" i="3"/>
  <c r="M201" i="3"/>
  <c r="Q200" i="3"/>
  <c r="N200" i="3"/>
  <c r="D201" i="3" l="1"/>
  <c r="B201" i="3"/>
  <c r="C201" i="3"/>
  <c r="A202" i="3"/>
  <c r="P201" i="3"/>
  <c r="O201" i="3"/>
  <c r="M202" i="3"/>
  <c r="N201" i="3"/>
  <c r="Q201" i="3"/>
  <c r="P202" i="3" l="1"/>
  <c r="O202" i="3"/>
  <c r="M203" i="3"/>
  <c r="Q202" i="3"/>
  <c r="N202" i="3"/>
  <c r="D202" i="3"/>
  <c r="C202" i="3"/>
  <c r="B202" i="3"/>
  <c r="A203" i="3"/>
  <c r="C203" i="3" l="1"/>
  <c r="D203" i="3"/>
  <c r="B203" i="3"/>
  <c r="P203" i="3"/>
  <c r="O203" i="3"/>
  <c r="Q203" i="3"/>
  <c r="N203" i="3"/>
</calcChain>
</file>

<file path=xl/comments1.xml><?xml version="1.0" encoding="utf-8"?>
<comments xmlns="http://schemas.openxmlformats.org/spreadsheetml/2006/main">
  <authors>
    <author>fLORENCE gORDON</author>
    <author>GORDON</author>
  </authors>
  <commentList>
    <comment ref="D20" authorId="0">
      <text>
        <r>
          <rPr>
            <b/>
            <sz val="10"/>
            <color indexed="81"/>
            <rFont val="Tahoma"/>
            <family val="2"/>
          </rPr>
          <t xml:space="preserve">1. This spreadsheet is intended to allow you to investigate the definition of the tangent function
            </t>
        </r>
        <r>
          <rPr>
            <b/>
            <i/>
            <sz val="10"/>
            <color indexed="81"/>
            <rFont val="Tahoma"/>
            <family val="2"/>
          </rPr>
          <t>y</t>
        </r>
        <r>
          <rPr>
            <b/>
            <sz val="10"/>
            <color indexed="81"/>
            <rFont val="Tahoma"/>
            <family val="2"/>
          </rPr>
          <t xml:space="preserve"> = tan </t>
        </r>
        <r>
          <rPr>
            <b/>
            <i/>
            <sz val="10"/>
            <color indexed="81"/>
            <rFont val="Tahoma"/>
            <family val="2"/>
          </rPr>
          <t xml:space="preserve">x  = </t>
        </r>
        <r>
          <rPr>
            <b/>
            <sz val="10"/>
            <color indexed="81"/>
            <rFont val="Tahoma"/>
            <family val="2"/>
          </rPr>
          <t xml:space="preserve">sin </t>
        </r>
        <r>
          <rPr>
            <b/>
            <i/>
            <sz val="10"/>
            <color indexed="81"/>
            <rFont val="Tahoma"/>
            <family val="2"/>
          </rPr>
          <t>x</t>
        </r>
        <r>
          <rPr>
            <b/>
            <sz val="10"/>
            <color indexed="81"/>
            <rFont val="Tahoma"/>
            <family val="2"/>
          </rPr>
          <t xml:space="preserve"> / cos </t>
        </r>
        <r>
          <rPr>
            <b/>
            <i/>
            <sz val="10"/>
            <color indexed="81"/>
            <rFont val="Tahoma"/>
            <family val="2"/>
          </rPr>
          <t>x</t>
        </r>
        <r>
          <rPr>
            <b/>
            <sz val="10"/>
            <color indexed="81"/>
            <rFont val="Tahoma"/>
            <family val="2"/>
          </rPr>
          <t xml:space="preserve">.
</t>
        </r>
        <r>
          <rPr>
            <sz val="10"/>
            <color indexed="81"/>
            <rFont val="Tahoma"/>
            <family val="2"/>
          </rPr>
          <t xml:space="preserve">
</t>
        </r>
      </text>
    </comment>
    <comment ref="D21" authorId="0">
      <text>
        <r>
          <rPr>
            <b/>
            <sz val="10"/>
            <color indexed="81"/>
            <rFont val="Tahoma"/>
            <family val="2"/>
          </rPr>
          <t xml:space="preserve">2.  To use the speadsheet, you must enter the interval, from </t>
        </r>
        <r>
          <rPr>
            <b/>
            <i/>
            <sz val="10"/>
            <color indexed="81"/>
            <rFont val="Tahoma"/>
            <family val="2"/>
          </rPr>
          <t>x</t>
        </r>
        <r>
          <rPr>
            <b/>
            <sz val="10"/>
            <color indexed="81"/>
            <rFont val="Tahoma"/>
            <family val="2"/>
          </rPr>
          <t xml:space="preserve">Min to </t>
        </r>
        <r>
          <rPr>
            <b/>
            <i/>
            <sz val="10"/>
            <color indexed="81"/>
            <rFont val="Tahoma"/>
            <family val="2"/>
          </rPr>
          <t>x</t>
        </r>
        <r>
          <rPr>
            <b/>
            <sz val="10"/>
            <color indexed="81"/>
            <rFont val="Tahoma"/>
            <family val="2"/>
          </rPr>
          <t xml:space="preserve">Max, (in radians) over which the graphs will be displayed.  It then draws two charts.  The first shows the graphs of the two separate sinusoidal functions, </t>
        </r>
        <r>
          <rPr>
            <b/>
            <i/>
            <sz val="10"/>
            <color indexed="81"/>
            <rFont val="Tahoma"/>
            <family val="2"/>
          </rPr>
          <t xml:space="preserve">y = </t>
        </r>
        <r>
          <rPr>
            <b/>
            <sz val="10"/>
            <color indexed="81"/>
            <rFont val="Tahoma"/>
            <family val="2"/>
          </rPr>
          <t xml:space="preserve">sin </t>
        </r>
        <r>
          <rPr>
            <b/>
            <i/>
            <sz val="10"/>
            <color indexed="81"/>
            <rFont val="Tahoma"/>
            <family val="2"/>
          </rPr>
          <t>x</t>
        </r>
        <r>
          <rPr>
            <b/>
            <sz val="10"/>
            <color indexed="81"/>
            <rFont val="Tahoma"/>
            <family val="2"/>
          </rPr>
          <t xml:space="preserve"> and </t>
        </r>
        <r>
          <rPr>
            <b/>
            <i/>
            <sz val="10"/>
            <color indexed="81"/>
            <rFont val="Tahoma"/>
            <family val="2"/>
          </rPr>
          <t xml:space="preserve">y = </t>
        </r>
        <r>
          <rPr>
            <b/>
            <sz val="10"/>
            <color indexed="81"/>
            <rFont val="Tahoma"/>
            <family val="2"/>
          </rPr>
          <t xml:space="preserve">cos </t>
        </r>
        <r>
          <rPr>
            <b/>
            <i/>
            <sz val="10"/>
            <color indexed="81"/>
            <rFont val="Tahoma"/>
            <family val="2"/>
          </rPr>
          <t xml:space="preserve">x.  </t>
        </r>
        <r>
          <rPr>
            <b/>
            <sz val="10"/>
            <color indexed="81"/>
            <rFont val="Tahoma"/>
            <family val="2"/>
          </rPr>
          <t>The second chart shows the graph of the tangent function.
    Also, as you use the slider to the right, you trace points along the three curves.  The numerical results for the coordinates of the corresponding three points are all shown under the slider, as well as the numerical definition of the tangent function.</t>
        </r>
      </text>
    </comment>
    <comment ref="D22" authorId="0">
      <text>
        <r>
          <rPr>
            <b/>
            <sz val="10"/>
            <color indexed="81"/>
            <rFont val="Tahoma"/>
            <family val="2"/>
          </rPr>
          <t xml:space="preserve">3. As you trace the points along the three curves, watch how the ratio of the two sinusoidal terms exactly gives points along the tangent curve. In particular:
    (1) Watch what happens to the graph of the tangent function at points where the sine function is 0.  
    (2)  Watch what happens to the graph of the trngent function at points where the cosine function is 0.  </t>
        </r>
      </text>
    </comment>
    <comment ref="D23" authorId="1">
      <text>
        <r>
          <rPr>
            <b/>
            <sz val="9"/>
            <color indexed="81"/>
            <rFont val="Tahoma"/>
            <family val="2"/>
          </rPr>
          <t>This display has the angles measured in radians.  To do the comparable investigations with degree measure, click on the tab below marked "Degrees"</t>
        </r>
        <r>
          <rPr>
            <sz val="9"/>
            <color indexed="81"/>
            <rFont val="Tahoma"/>
            <family val="2"/>
          </rPr>
          <t xml:space="preserve">
</t>
        </r>
      </text>
    </comment>
  </commentList>
</comments>
</file>

<file path=xl/comments2.xml><?xml version="1.0" encoding="utf-8"?>
<comments xmlns="http://schemas.openxmlformats.org/spreadsheetml/2006/main">
  <authors>
    <author>fLORENCE gORDON</author>
    <author>GORDON</author>
  </authors>
  <commentList>
    <comment ref="D19" authorId="0">
      <text>
        <r>
          <rPr>
            <b/>
            <sz val="10"/>
            <color indexed="81"/>
            <rFont val="Tahoma"/>
            <family val="2"/>
          </rPr>
          <t xml:space="preserve">1. This spreadsheet is intended to allow you to investigate the definition of the tangent function
            </t>
        </r>
        <r>
          <rPr>
            <b/>
            <i/>
            <sz val="10"/>
            <color indexed="81"/>
            <rFont val="Tahoma"/>
            <family val="2"/>
          </rPr>
          <t>y</t>
        </r>
        <r>
          <rPr>
            <b/>
            <sz val="10"/>
            <color indexed="81"/>
            <rFont val="Tahoma"/>
            <family val="2"/>
          </rPr>
          <t xml:space="preserve"> = tan </t>
        </r>
        <r>
          <rPr>
            <b/>
            <i/>
            <sz val="10"/>
            <color indexed="81"/>
            <rFont val="Tahoma"/>
            <family val="2"/>
          </rPr>
          <t xml:space="preserve">x  = </t>
        </r>
        <r>
          <rPr>
            <b/>
            <sz val="10"/>
            <color indexed="81"/>
            <rFont val="Tahoma"/>
            <family val="2"/>
          </rPr>
          <t xml:space="preserve">sin </t>
        </r>
        <r>
          <rPr>
            <b/>
            <i/>
            <sz val="10"/>
            <color indexed="81"/>
            <rFont val="Tahoma"/>
            <family val="2"/>
          </rPr>
          <t>x</t>
        </r>
        <r>
          <rPr>
            <b/>
            <sz val="10"/>
            <color indexed="81"/>
            <rFont val="Tahoma"/>
            <family val="2"/>
          </rPr>
          <t xml:space="preserve"> / cos </t>
        </r>
        <r>
          <rPr>
            <b/>
            <i/>
            <sz val="10"/>
            <color indexed="81"/>
            <rFont val="Tahoma"/>
            <family val="2"/>
          </rPr>
          <t>x</t>
        </r>
        <r>
          <rPr>
            <b/>
            <sz val="10"/>
            <color indexed="81"/>
            <rFont val="Tahoma"/>
            <family val="2"/>
          </rPr>
          <t xml:space="preserve">.
</t>
        </r>
        <r>
          <rPr>
            <sz val="10"/>
            <color indexed="81"/>
            <rFont val="Tahoma"/>
            <family val="2"/>
          </rPr>
          <t xml:space="preserve">
</t>
        </r>
      </text>
    </comment>
    <comment ref="D20" authorId="0">
      <text>
        <r>
          <rPr>
            <b/>
            <sz val="10"/>
            <color indexed="81"/>
            <rFont val="Tahoma"/>
            <family val="2"/>
          </rPr>
          <t xml:space="preserve">2.  To use the speadsheet, you must enter the interval, from </t>
        </r>
        <r>
          <rPr>
            <b/>
            <i/>
            <sz val="10"/>
            <color indexed="81"/>
            <rFont val="Tahoma"/>
            <family val="2"/>
          </rPr>
          <t>x</t>
        </r>
        <r>
          <rPr>
            <b/>
            <sz val="10"/>
            <color indexed="81"/>
            <rFont val="Tahoma"/>
            <family val="2"/>
          </rPr>
          <t xml:space="preserve">Min to </t>
        </r>
        <r>
          <rPr>
            <b/>
            <i/>
            <sz val="10"/>
            <color indexed="81"/>
            <rFont val="Tahoma"/>
            <family val="2"/>
          </rPr>
          <t>x</t>
        </r>
        <r>
          <rPr>
            <b/>
            <sz val="10"/>
            <color indexed="81"/>
            <rFont val="Tahoma"/>
            <family val="2"/>
          </rPr>
          <t xml:space="preserve">Max, (in degrees) over which the graphs will be displayed.  It then draws two charts.  The first shows the graphs of the two separate sinusoidal functions, </t>
        </r>
        <r>
          <rPr>
            <b/>
            <i/>
            <sz val="10"/>
            <color indexed="81"/>
            <rFont val="Tahoma"/>
            <family val="2"/>
          </rPr>
          <t xml:space="preserve">y = </t>
        </r>
        <r>
          <rPr>
            <b/>
            <sz val="10"/>
            <color indexed="81"/>
            <rFont val="Tahoma"/>
            <family val="2"/>
          </rPr>
          <t xml:space="preserve">sin </t>
        </r>
        <r>
          <rPr>
            <b/>
            <i/>
            <sz val="10"/>
            <color indexed="81"/>
            <rFont val="Tahoma"/>
            <family val="2"/>
          </rPr>
          <t>x</t>
        </r>
        <r>
          <rPr>
            <b/>
            <sz val="10"/>
            <color indexed="81"/>
            <rFont val="Tahoma"/>
            <family val="2"/>
          </rPr>
          <t xml:space="preserve"> and </t>
        </r>
        <r>
          <rPr>
            <b/>
            <i/>
            <sz val="10"/>
            <color indexed="81"/>
            <rFont val="Tahoma"/>
            <family val="2"/>
          </rPr>
          <t xml:space="preserve">y = </t>
        </r>
        <r>
          <rPr>
            <b/>
            <sz val="10"/>
            <color indexed="81"/>
            <rFont val="Tahoma"/>
            <family val="2"/>
          </rPr>
          <t xml:space="preserve">cos </t>
        </r>
        <r>
          <rPr>
            <b/>
            <i/>
            <sz val="10"/>
            <color indexed="81"/>
            <rFont val="Tahoma"/>
            <family val="2"/>
          </rPr>
          <t xml:space="preserve">x.  </t>
        </r>
        <r>
          <rPr>
            <b/>
            <sz val="10"/>
            <color indexed="81"/>
            <rFont val="Tahoma"/>
            <family val="2"/>
          </rPr>
          <t>The second chart shows the graph of the tangent function.
    Also, as you use the slider to the right, you trace points along the three curves.  The numerical results for the coordinates of the corresponding three points are all shown under the slider, as well as the numerical definition of the tangent function.</t>
        </r>
      </text>
    </comment>
    <comment ref="D21" authorId="0">
      <text>
        <r>
          <rPr>
            <b/>
            <sz val="10"/>
            <color indexed="81"/>
            <rFont val="Tahoma"/>
            <family val="2"/>
          </rPr>
          <t xml:space="preserve">3. As you trace the points along the three curves, watch how the ratio of the two sinusoidal terms exactly gives points along the tangent curve. In particular:
    (1) Watch what happens to the graph of the tangent function at points where the sine function is 0.  
    (2)  Watch what happens to the graph of the trngent function at points where the cosine function is 0.  </t>
        </r>
      </text>
    </comment>
    <comment ref="D22" authorId="1">
      <text>
        <r>
          <rPr>
            <b/>
            <sz val="9"/>
            <color indexed="81"/>
            <rFont val="Tahoma"/>
            <family val="2"/>
          </rPr>
          <t>This display has the angles measured in degrees.  To do the comparable investigations with radian measure, click on the tab below marked "Radians"</t>
        </r>
        <r>
          <rPr>
            <sz val="9"/>
            <color indexed="81"/>
            <rFont val="Tahoma"/>
            <family val="2"/>
          </rPr>
          <t xml:space="preserve">
</t>
        </r>
      </text>
    </comment>
  </commentList>
</comments>
</file>

<file path=xl/sharedStrings.xml><?xml version="1.0" encoding="utf-8"?>
<sst xmlns="http://schemas.openxmlformats.org/spreadsheetml/2006/main" count="72" uniqueCount="40">
  <si>
    <t>Click each item below for suggestions and investigations</t>
  </si>
  <si>
    <t xml:space="preserve">   Item 1</t>
  </si>
  <si>
    <t xml:space="preserve">   Item 2</t>
  </si>
  <si>
    <t xml:space="preserve">   Item 3</t>
  </si>
  <si>
    <t xml:space="preserve"> </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</si>
  <si>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</si>
  <si>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</si>
  <si>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</si>
  <si>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</si>
  <si>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</si>
  <si>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 xml:space="preserve">   The Tangent Function</t>
  </si>
  <si>
    <t xml:space="preserve">  This program lets you investigate the</t>
  </si>
  <si>
    <t xml:space="preserve">    definition of the tangent function</t>
  </si>
  <si>
    <r>
      <t xml:space="preserve">             tan </t>
    </r>
    <r>
      <rPr>
        <b/>
        <i/>
        <sz val="12"/>
        <rFont val="Arial"/>
        <family val="2"/>
      </rPr>
      <t>x</t>
    </r>
    <r>
      <rPr>
        <b/>
        <sz val="12"/>
        <rFont val="Arial"/>
        <family val="2"/>
      </rPr>
      <t xml:space="preserve">  =  sin </t>
    </r>
    <r>
      <rPr>
        <b/>
        <i/>
        <sz val="12"/>
        <rFont val="Arial"/>
        <family val="2"/>
      </rPr>
      <t>x</t>
    </r>
    <r>
      <rPr>
        <b/>
        <sz val="12"/>
        <rFont val="Arial"/>
        <family val="2"/>
      </rPr>
      <t xml:space="preserve"> / cos </t>
    </r>
    <r>
      <rPr>
        <b/>
        <i/>
        <sz val="12"/>
        <rFont val="Arial"/>
        <family val="2"/>
      </rPr>
      <t>x .</t>
    </r>
  </si>
  <si>
    <t>Sine</t>
  </si>
  <si>
    <t>cosine</t>
  </si>
  <si>
    <t>Tangent</t>
  </si>
  <si>
    <t>dx =</t>
  </si>
  <si>
    <t>Trace along the various curves:</t>
  </si>
  <si>
    <r>
      <t>x</t>
    </r>
    <r>
      <rPr>
        <b/>
        <sz val="12"/>
        <color indexed="12"/>
        <rFont val="Arial"/>
        <family val="2"/>
      </rPr>
      <t xml:space="preserve"> = </t>
    </r>
  </si>
  <si>
    <t>x0 =</t>
  </si>
  <si>
    <r>
      <t xml:space="preserve">tan </t>
    </r>
    <r>
      <rPr>
        <b/>
        <i/>
        <sz val="12"/>
        <color indexed="12"/>
        <rFont val="Arial"/>
        <family val="2"/>
      </rPr>
      <t>x</t>
    </r>
    <r>
      <rPr>
        <b/>
        <sz val="12"/>
        <color indexed="12"/>
        <rFont val="Arial"/>
        <family val="2"/>
      </rPr>
      <t xml:space="preserve"> =</t>
    </r>
  </si>
  <si>
    <r>
      <t xml:space="preserve">sin </t>
    </r>
    <r>
      <rPr>
        <b/>
        <i/>
        <sz val="12"/>
        <color indexed="11"/>
        <rFont val="Arial"/>
        <family val="2"/>
      </rPr>
      <t>x</t>
    </r>
    <r>
      <rPr>
        <b/>
        <sz val="12"/>
        <color indexed="11"/>
        <rFont val="Arial"/>
        <family val="2"/>
      </rPr>
      <t xml:space="preserve"> =</t>
    </r>
  </si>
  <si>
    <r>
      <t xml:space="preserve">cos </t>
    </r>
    <r>
      <rPr>
        <b/>
        <i/>
        <sz val="12"/>
        <color indexed="10"/>
        <rFont val="Arial"/>
        <family val="2"/>
      </rPr>
      <t>x</t>
    </r>
    <r>
      <rPr>
        <b/>
        <sz val="12"/>
        <color indexed="10"/>
        <rFont val="Arial"/>
        <family val="2"/>
      </rPr>
      <t xml:space="preserve"> =</t>
    </r>
  </si>
  <si>
    <r>
      <t xml:space="preserve">What is the interval of </t>
    </r>
    <r>
      <rPr>
        <b/>
        <i/>
        <sz val="12"/>
        <color indexed="12"/>
        <rFont val="Arial"/>
        <family val="2"/>
      </rPr>
      <t>x</t>
    </r>
    <r>
      <rPr>
        <b/>
        <sz val="12"/>
        <color indexed="12"/>
        <rFont val="Arial"/>
        <family val="2"/>
      </rPr>
      <t>-values?</t>
    </r>
  </si>
  <si>
    <r>
      <t xml:space="preserve">                           </t>
    </r>
    <r>
      <rPr>
        <b/>
        <i/>
        <sz val="11"/>
        <color indexed="12"/>
        <rFont val="Arial"/>
        <family val="2"/>
      </rPr>
      <t>x</t>
    </r>
    <r>
      <rPr>
        <b/>
        <sz val="11"/>
        <color indexed="12"/>
        <rFont val="Arial"/>
        <family val="2"/>
      </rPr>
      <t xml:space="preserve">Max =   </t>
    </r>
  </si>
  <si>
    <r>
      <t xml:space="preserve">                           </t>
    </r>
    <r>
      <rPr>
        <b/>
        <i/>
        <sz val="11"/>
        <color indexed="12"/>
        <rFont val="Arial"/>
        <family val="2"/>
      </rPr>
      <t>x</t>
    </r>
    <r>
      <rPr>
        <b/>
        <sz val="11"/>
        <color indexed="12"/>
        <rFont val="Arial"/>
        <family val="2"/>
      </rPr>
      <t xml:space="preserve">Min =    </t>
    </r>
  </si>
  <si>
    <t>sin</t>
  </si>
  <si>
    <t>cos</t>
  </si>
  <si>
    <t>tan</t>
  </si>
  <si>
    <t>=</t>
  </si>
  <si>
    <t>tan x =</t>
  </si>
  <si>
    <t xml:space="preserve">                             (in radians)</t>
  </si>
  <si>
    <t xml:space="preserve">                             (in degrees)</t>
  </si>
  <si>
    <t>dxx =</t>
  </si>
  <si>
    <t>radians</t>
  </si>
  <si>
    <t>xx0 =</t>
  </si>
  <si>
    <t>°</t>
  </si>
  <si>
    <t xml:space="preserve">      The Tangent Function</t>
  </si>
  <si>
    <t xml:space="preserve">   Item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</si>
</sst>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0000"/>
  </numFmts>
  <fonts count="36" x14ac:knownFonts="1">
    <font>
      <sz val="10"/>
      <name val="Arial"/>
    </font>
    <font>
      <b/>
      <sz val="10"/>
      <name val="Arial"/>
      <family val="2"/>
    </font>
    <font>
      <b/>
      <sz val="14"/>
      <name val="Arial"/>
      <family val="2"/>
    </font>
    <font>
      <b/>
      <sz val="10"/>
      <color indexed="10"/>
      <name val="Arial"/>
      <family val="2"/>
    </font>
    <font>
      <b/>
      <sz val="12"/>
      <name val="Arial"/>
      <family val="2"/>
    </font>
    <font>
      <b/>
      <sz val="16"/>
      <name val="Arial"/>
      <family val="2"/>
    </font>
    <font>
      <i/>
      <sz val="10"/>
      <name val="Arial"/>
      <family val="2"/>
    </font>
    <font>
      <sz val="10"/>
      <name val="Arial"/>
      <family val="2"/>
    </font>
    <font>
      <b/>
      <sz val="12"/>
      <color indexed="12"/>
      <name val="Arial"/>
      <family val="2"/>
    </font>
    <font>
      <sz val="12"/>
      <color indexed="12"/>
      <name val="Arial"/>
      <family val="2"/>
    </font>
    <font>
      <sz val="10"/>
      <color indexed="12"/>
      <name val="Arial"/>
      <family val="2"/>
    </font>
    <font>
      <b/>
      <sz val="10"/>
      <color indexed="12"/>
      <name val="Arial"/>
      <family val="2"/>
    </font>
    <font>
      <b/>
      <i/>
      <sz val="12"/>
      <name val="Arial"/>
      <family val="2"/>
    </font>
    <font>
      <sz val="10"/>
      <name val="Symbol"/>
      <family val="1"/>
      <charset val="2"/>
    </font>
    <font>
      <b/>
      <sz val="11"/>
      <name val="Arial"/>
      <family val="2"/>
    </font>
    <font>
      <sz val="11"/>
      <name val="Arial"/>
      <family val="2"/>
    </font>
    <font>
      <b/>
      <sz val="11"/>
      <color indexed="12"/>
      <name val="Arial"/>
      <family val="2"/>
    </font>
    <font>
      <sz val="11"/>
      <color indexed="12"/>
      <name val="Arial"/>
      <family val="2"/>
    </font>
    <font>
      <b/>
      <sz val="11"/>
      <color indexed="12"/>
      <name val="Symbol"/>
      <family val="1"/>
      <charset val="2"/>
    </font>
    <font>
      <sz val="11"/>
      <color indexed="12"/>
      <name val="Arial"/>
      <family val="2"/>
    </font>
    <font>
      <b/>
      <sz val="12"/>
      <color indexed="53"/>
      <name val="Arial"/>
      <family val="2"/>
    </font>
    <font>
      <sz val="10"/>
      <color indexed="81"/>
      <name val="Tahoma"/>
      <family val="2"/>
    </font>
    <font>
      <b/>
      <sz val="10"/>
      <color indexed="81"/>
      <name val="Tahoma"/>
      <family val="2"/>
    </font>
    <font>
      <b/>
      <i/>
      <sz val="12"/>
      <color indexed="12"/>
      <name val="Arial"/>
      <family val="2"/>
    </font>
    <font>
      <b/>
      <i/>
      <sz val="12"/>
      <color indexed="10"/>
      <name val="Arial"/>
      <family val="2"/>
    </font>
    <font>
      <b/>
      <i/>
      <sz val="11"/>
      <color indexed="12"/>
      <name val="Arial"/>
      <family val="2"/>
    </font>
    <font>
      <b/>
      <i/>
      <sz val="10"/>
      <color indexed="81"/>
      <name val="Tahoma"/>
      <family val="2"/>
    </font>
    <font>
      <b/>
      <sz val="10"/>
      <name val="Times New Roman"/>
      <family val="1"/>
    </font>
    <font>
      <b/>
      <sz val="12"/>
      <color indexed="10"/>
      <name val="Arial"/>
      <family val="2"/>
    </font>
    <font>
      <b/>
      <sz val="12"/>
      <color indexed="11"/>
      <name val="Arial"/>
      <family val="2"/>
    </font>
    <font>
      <b/>
      <i/>
      <sz val="12"/>
      <color indexed="11"/>
      <name val="Arial"/>
      <family val="2"/>
    </font>
    <font>
      <b/>
      <vertAlign val="superscript"/>
      <sz val="12"/>
      <name val="Arial"/>
      <family val="2"/>
    </font>
    <font>
      <b/>
      <vertAlign val="superscript"/>
      <sz val="14"/>
      <name val="Arial"/>
      <family val="2"/>
    </font>
    <font>
      <b/>
      <sz val="12"/>
      <color indexed="10"/>
      <name val="Symbol"/>
      <family val="1"/>
      <charset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13"/>
        <bgColor indexed="64"/>
      </patternFill>
    </fill>
    <fill>
      <patternFill patternType="solid">
        <fgColor indexed="42"/>
        <bgColor indexed="64"/>
      </patternFill>
    </fill>
  </fills>
  <borders count="11">
    <border>
      <left/>
      <right/>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10"/>
      </left>
      <right style="thin">
        <color indexed="10"/>
      </right>
      <top style="thin">
        <color indexed="10"/>
      </top>
      <bottom style="thin">
        <color indexed="10"/>
      </bottom>
      <diagonal/>
    </border>
  </borders>
  <cellStyleXfs count="1">
    <xf numFmtId="0" fontId="0" fillId="0" borderId="0"/>
  </cellStyleXfs>
  <cellXfs count="62">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5" fillId="0" borderId="0" xfId="0" applyFont="1"/>
    <xf numFmtId="0" fontId="0" fillId="0" borderId="0" xfId="0" applyFill="1" applyBorder="1" applyAlignment="1"/>
    <xf numFmtId="0" fontId="0" fillId="0" borderId="0" xfId="0" applyFill="1"/>
    <xf numFmtId="0" fontId="7" fillId="0" borderId="0" xfId="0" applyFont="1"/>
    <xf numFmtId="0" fontId="0" fillId="0" borderId="1" xfId="0" applyBorder="1"/>
    <xf numFmtId="0" fontId="3" fillId="0" borderId="0" xfId="0" applyFont="1" applyAlignment="1">
      <alignment horizontal="centerContinuous"/>
    </xf>
    <xf numFmtId="0" fontId="8" fillId="0" borderId="0" xfId="0" applyFont="1"/>
    <xf numFmtId="0" fontId="9" fillId="0" borderId="0" xfId="0" applyFont="1"/>
    <xf numFmtId="0" fontId="10" fillId="0" borderId="0" xfId="0" applyFont="1"/>
    <xf numFmtId="0" fontId="11" fillId="0" borderId="0" xfId="0" applyFont="1"/>
    <xf numFmtId="0" fontId="3" fillId="0" borderId="0" xfId="0" applyFont="1" applyAlignment="1">
      <alignment horizontal="center"/>
    </xf>
    <xf numFmtId="0" fontId="13" fillId="0" borderId="0" xfId="0" applyFont="1"/>
    <xf numFmtId="0" fontId="14" fillId="0" borderId="0" xfId="0" applyFont="1"/>
    <xf numFmtId="0" fontId="15" fillId="0" borderId="0" xfId="0" applyFont="1"/>
    <xf numFmtId="164" fontId="0" fillId="0" borderId="0" xfId="0" applyNumberFormat="1"/>
    <xf numFmtId="1" fontId="0" fillId="0" borderId="0" xfId="0" applyNumberFormat="1"/>
    <xf numFmtId="0" fontId="17" fillId="0" borderId="0" xfId="0" applyFont="1"/>
    <xf numFmtId="0" fontId="18" fillId="0" borderId="0" xfId="0" applyFont="1"/>
    <xf numFmtId="164" fontId="16" fillId="0" borderId="0" xfId="0" applyNumberFormat="1" applyFont="1" applyAlignment="1">
      <alignment horizontal="left"/>
    </xf>
    <xf numFmtId="0" fontId="19" fillId="0" borderId="0" xfId="0" applyFont="1"/>
    <xf numFmtId="0" fontId="6" fillId="0" borderId="2" xfId="0" applyFont="1" applyFill="1" applyBorder="1" applyAlignment="1">
      <alignment horizontal="center"/>
    </xf>
    <xf numFmtId="0" fontId="0" fillId="0" borderId="0" xfId="0" applyBorder="1"/>
    <xf numFmtId="0" fontId="4" fillId="0" borderId="0" xfId="0" applyFont="1" applyFill="1"/>
    <xf numFmtId="0" fontId="20" fillId="0" borderId="0" xfId="0" applyFont="1"/>
    <xf numFmtId="0" fontId="0" fillId="0" borderId="3" xfId="0" applyBorder="1"/>
    <xf numFmtId="0" fontId="0" fillId="0" borderId="2" xfId="0" applyBorder="1"/>
    <xf numFmtId="0" fontId="0" fillId="0" borderId="4" xfId="0" applyBorder="1"/>
    <xf numFmtId="0" fontId="0" fillId="0" borderId="5" xfId="0" applyBorder="1"/>
    <xf numFmtId="0" fontId="0" fillId="0" borderId="6" xfId="0" applyBorder="1"/>
    <xf numFmtId="166" fontId="0" fillId="0" borderId="0" xfId="0" applyNumberFormat="1" applyBorder="1"/>
    <xf numFmtId="0" fontId="0" fillId="0" borderId="7" xfId="0" applyBorder="1"/>
    <xf numFmtId="0" fontId="0" fillId="0" borderId="8" xfId="0" applyBorder="1"/>
    <xf numFmtId="0" fontId="0" fillId="0" borderId="9" xfId="0" applyBorder="1"/>
    <xf numFmtId="1" fontId="0" fillId="0" borderId="0" xfId="0" applyNumberFormat="1" applyBorder="1"/>
    <xf numFmtId="0" fontId="27" fillId="0" borderId="0" xfId="0" applyFont="1"/>
    <xf numFmtId="0" fontId="0" fillId="0" borderId="0" xfId="0" applyProtection="1">
      <protection locked="0"/>
    </xf>
    <xf numFmtId="0" fontId="16" fillId="0" borderId="0" xfId="0" applyFont="1" applyAlignment="1">
      <alignment horizontal="right"/>
    </xf>
    <xf numFmtId="2" fontId="0" fillId="0" borderId="5" xfId="0" applyNumberFormat="1" applyBorder="1" applyAlignment="1">
      <alignment horizontal="center"/>
    </xf>
    <xf numFmtId="0" fontId="8" fillId="0" borderId="0" xfId="0" applyFont="1" applyAlignment="1">
      <alignment horizontal="center"/>
    </xf>
    <xf numFmtId="0" fontId="28" fillId="0" borderId="0" xfId="0" applyFont="1" applyAlignment="1">
      <alignment horizontal="center"/>
    </xf>
    <xf numFmtId="0" fontId="23" fillId="0" borderId="0" xfId="0" applyFont="1" applyAlignment="1">
      <alignment horizontal="right"/>
    </xf>
    <xf numFmtId="165" fontId="29" fillId="0" borderId="0" xfId="0" applyNumberFormat="1" applyFont="1" applyAlignment="1">
      <alignment horizontal="center"/>
    </xf>
    <xf numFmtId="165" fontId="28" fillId="0" borderId="0" xfId="0" applyNumberFormat="1" applyFont="1" applyAlignment="1">
      <alignment horizontal="center"/>
    </xf>
    <xf numFmtId="164" fontId="8" fillId="0" borderId="0" xfId="0" applyNumberFormat="1" applyFont="1" applyAlignment="1">
      <alignment horizontal="center"/>
    </xf>
    <xf numFmtId="0" fontId="29" fillId="0" borderId="0" xfId="0" applyFont="1" applyAlignment="1">
      <alignment horizontal="center"/>
    </xf>
    <xf numFmtId="0" fontId="4" fillId="0" borderId="0" xfId="0" applyFont="1"/>
    <xf numFmtId="0" fontId="29" fillId="0" borderId="8" xfId="0" applyFont="1" applyBorder="1"/>
    <xf numFmtId="165" fontId="29" fillId="0" borderId="8" xfId="0" applyNumberFormat="1" applyFont="1" applyBorder="1"/>
    <xf numFmtId="0" fontId="28" fillId="0" borderId="0" xfId="0" applyFont="1"/>
    <xf numFmtId="0" fontId="31" fillId="0" borderId="0" xfId="0" applyFont="1" applyAlignment="1">
      <alignment horizontal="center"/>
    </xf>
    <xf numFmtId="165" fontId="28" fillId="0" borderId="0" xfId="0" applyNumberFormat="1" applyFont="1"/>
    <xf numFmtId="0" fontId="3" fillId="3" borderId="10" xfId="0" applyFont="1" applyFill="1" applyBorder="1" applyAlignment="1" applyProtection="1">
      <alignment horizontal="center"/>
      <protection locked="0"/>
    </xf>
    <xf numFmtId="0" fontId="32" fillId="0" borderId="0" xfId="0" applyFont="1" applyAlignment="1">
      <alignment horizontal="center"/>
    </xf>
    <xf numFmtId="2" fontId="0" fillId="0" borderId="0" xfId="0" applyNumberFormat="1" applyBorder="1" applyAlignment="1">
      <alignment horizontal="center"/>
    </xf>
    <xf numFmtId="0" fontId="0" fillId="0" borderId="0" xfId="0" applyBorder="1" applyAlignment="1">
      <alignment horizontal="center"/>
    </xf>
    <xf numFmtId="0" fontId="33" fillId="0" borderId="0" xfId="0" applyFont="1" applyAlignment="1">
      <alignment horizontal="center"/>
    </xf>
    <xf numFmtId="0" fontId="33"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72493573264781E-2"/>
          <c:y val="6.25E-2"/>
          <c:w val="0.91002570694087404"/>
          <c:h val="0.87867647058823528"/>
        </c:manualLayout>
      </c:layout>
      <c:scatterChart>
        <c:scatterStyle val="lineMarker"/>
        <c:varyColors val="0"/>
        <c:ser>
          <c:idx val="0"/>
          <c:order val="0"/>
          <c:spPr>
            <a:ln w="25400">
              <a:solidFill>
                <a:srgbClr val="00FF00"/>
              </a:solidFill>
              <a:prstDash val="solid"/>
            </a:ln>
          </c:spPr>
          <c:marker>
            <c:symbol val="none"/>
          </c:marker>
          <c:xVal>
            <c:numRef>
              <c:f>Sheet3!$A$3:$A$203</c:f>
              <c:numCache>
                <c:formatCode>0.00</c:formatCode>
                <c:ptCount val="201"/>
                <c:pt idx="0">
                  <c:v>-1</c:v>
                </c:pt>
                <c:pt idx="1">
                  <c:v>-0.99</c:v>
                </c:pt>
                <c:pt idx="2">
                  <c:v>-0.98</c:v>
                </c:pt>
                <c:pt idx="3">
                  <c:v>-0.97</c:v>
                </c:pt>
                <c:pt idx="4">
                  <c:v>-0.96</c:v>
                </c:pt>
                <c:pt idx="5">
                  <c:v>-0.95</c:v>
                </c:pt>
                <c:pt idx="6">
                  <c:v>-0.94</c:v>
                </c:pt>
                <c:pt idx="7">
                  <c:v>-0.92999999999999994</c:v>
                </c:pt>
                <c:pt idx="8">
                  <c:v>-0.91999999999999993</c:v>
                </c:pt>
                <c:pt idx="9">
                  <c:v>-0.90999999999999992</c:v>
                </c:pt>
                <c:pt idx="10">
                  <c:v>-0.89999999999999991</c:v>
                </c:pt>
                <c:pt idx="11">
                  <c:v>-0.8899999999999999</c:v>
                </c:pt>
                <c:pt idx="12">
                  <c:v>-0.87999999999999989</c:v>
                </c:pt>
                <c:pt idx="13">
                  <c:v>-0.86999999999999988</c:v>
                </c:pt>
                <c:pt idx="14">
                  <c:v>-0.85999999999999988</c:v>
                </c:pt>
                <c:pt idx="15">
                  <c:v>-0.84999999999999987</c:v>
                </c:pt>
                <c:pt idx="16">
                  <c:v>-0.83999999999999986</c:v>
                </c:pt>
                <c:pt idx="17">
                  <c:v>-0.82999999999999985</c:v>
                </c:pt>
                <c:pt idx="18">
                  <c:v>-0.81999999999999984</c:v>
                </c:pt>
                <c:pt idx="19">
                  <c:v>-0.80999999999999983</c:v>
                </c:pt>
                <c:pt idx="20">
                  <c:v>-0.79999999999999982</c:v>
                </c:pt>
                <c:pt idx="21">
                  <c:v>-0.78999999999999981</c:v>
                </c:pt>
                <c:pt idx="22">
                  <c:v>-0.7799999999999998</c:v>
                </c:pt>
                <c:pt idx="23">
                  <c:v>-0.7699999999999998</c:v>
                </c:pt>
                <c:pt idx="24">
                  <c:v>-0.75999999999999979</c:v>
                </c:pt>
                <c:pt idx="25">
                  <c:v>-0.74999999999999978</c:v>
                </c:pt>
                <c:pt idx="26">
                  <c:v>-0.73999999999999977</c:v>
                </c:pt>
                <c:pt idx="27">
                  <c:v>-0.72999999999999976</c:v>
                </c:pt>
                <c:pt idx="28">
                  <c:v>-0.71999999999999975</c:v>
                </c:pt>
                <c:pt idx="29">
                  <c:v>-0.70999999999999974</c:v>
                </c:pt>
                <c:pt idx="30">
                  <c:v>-0.69999999999999973</c:v>
                </c:pt>
                <c:pt idx="31">
                  <c:v>-0.68999999999999972</c:v>
                </c:pt>
                <c:pt idx="32">
                  <c:v>-0.67999999999999972</c:v>
                </c:pt>
                <c:pt idx="33">
                  <c:v>-0.66999999999999971</c:v>
                </c:pt>
                <c:pt idx="34">
                  <c:v>-0.6599999999999997</c:v>
                </c:pt>
                <c:pt idx="35">
                  <c:v>-0.64999999999999969</c:v>
                </c:pt>
                <c:pt idx="36">
                  <c:v>-0.63999999999999968</c:v>
                </c:pt>
                <c:pt idx="37">
                  <c:v>-0.62999999999999967</c:v>
                </c:pt>
                <c:pt idx="38">
                  <c:v>-0.61999999999999966</c:v>
                </c:pt>
                <c:pt idx="39">
                  <c:v>-0.60999999999999965</c:v>
                </c:pt>
                <c:pt idx="40">
                  <c:v>-0.59999999999999964</c:v>
                </c:pt>
                <c:pt idx="41">
                  <c:v>-0.58999999999999964</c:v>
                </c:pt>
                <c:pt idx="42">
                  <c:v>-0.57999999999999963</c:v>
                </c:pt>
                <c:pt idx="43">
                  <c:v>-0.56999999999999962</c:v>
                </c:pt>
                <c:pt idx="44">
                  <c:v>-0.55999999999999961</c:v>
                </c:pt>
                <c:pt idx="45">
                  <c:v>-0.5499999999999996</c:v>
                </c:pt>
                <c:pt idx="46">
                  <c:v>-0.53999999999999959</c:v>
                </c:pt>
                <c:pt idx="47">
                  <c:v>-0.52999999999999958</c:v>
                </c:pt>
                <c:pt idx="48">
                  <c:v>-0.51999999999999957</c:v>
                </c:pt>
                <c:pt idx="49">
                  <c:v>-0.50999999999999956</c:v>
                </c:pt>
                <c:pt idx="50">
                  <c:v>-0.49999999999999956</c:v>
                </c:pt>
                <c:pt idx="51">
                  <c:v>-0.48999999999999955</c:v>
                </c:pt>
                <c:pt idx="52">
                  <c:v>-0.47999999999999954</c:v>
                </c:pt>
                <c:pt idx="53">
                  <c:v>-0.46999999999999953</c:v>
                </c:pt>
                <c:pt idx="54">
                  <c:v>-0.45999999999999952</c:v>
                </c:pt>
                <c:pt idx="55">
                  <c:v>-0.44999999999999951</c:v>
                </c:pt>
                <c:pt idx="56">
                  <c:v>-0.4399999999999995</c:v>
                </c:pt>
                <c:pt idx="57">
                  <c:v>-0.42999999999999949</c:v>
                </c:pt>
                <c:pt idx="58">
                  <c:v>-0.41999999999999948</c:v>
                </c:pt>
                <c:pt idx="59">
                  <c:v>-0.40999999999999948</c:v>
                </c:pt>
                <c:pt idx="60">
                  <c:v>-0.39999999999999947</c:v>
                </c:pt>
                <c:pt idx="61">
                  <c:v>-0.38999999999999946</c:v>
                </c:pt>
                <c:pt idx="62">
                  <c:v>-0.37999999999999945</c:v>
                </c:pt>
                <c:pt idx="63">
                  <c:v>-0.36999999999999944</c:v>
                </c:pt>
                <c:pt idx="64">
                  <c:v>-0.35999999999999943</c:v>
                </c:pt>
                <c:pt idx="65">
                  <c:v>-0.34999999999999942</c:v>
                </c:pt>
                <c:pt idx="66">
                  <c:v>-0.33999999999999941</c:v>
                </c:pt>
                <c:pt idx="67">
                  <c:v>-0.3299999999999994</c:v>
                </c:pt>
                <c:pt idx="68">
                  <c:v>-0.3199999999999994</c:v>
                </c:pt>
                <c:pt idx="69">
                  <c:v>-0.30999999999999939</c:v>
                </c:pt>
                <c:pt idx="70">
                  <c:v>-0.29999999999999938</c:v>
                </c:pt>
                <c:pt idx="71">
                  <c:v>-0.28999999999999937</c:v>
                </c:pt>
                <c:pt idx="72">
                  <c:v>-0.27999999999999936</c:v>
                </c:pt>
                <c:pt idx="73">
                  <c:v>-0.26999999999999935</c:v>
                </c:pt>
                <c:pt idx="74">
                  <c:v>-0.25999999999999934</c:v>
                </c:pt>
                <c:pt idx="75">
                  <c:v>-0.24999999999999933</c:v>
                </c:pt>
                <c:pt idx="76">
                  <c:v>-0.23999999999999932</c:v>
                </c:pt>
                <c:pt idx="77">
                  <c:v>-0.22999999999999932</c:v>
                </c:pt>
                <c:pt idx="78">
                  <c:v>-0.21999999999999931</c:v>
                </c:pt>
                <c:pt idx="79">
                  <c:v>-0.2099999999999993</c:v>
                </c:pt>
                <c:pt idx="80">
                  <c:v>-0.19999999999999929</c:v>
                </c:pt>
                <c:pt idx="81">
                  <c:v>-0.18999999999999928</c:v>
                </c:pt>
                <c:pt idx="82">
                  <c:v>-0.17999999999999927</c:v>
                </c:pt>
                <c:pt idx="83">
                  <c:v>-0.16999999999999926</c:v>
                </c:pt>
                <c:pt idx="84">
                  <c:v>-0.15999999999999925</c:v>
                </c:pt>
                <c:pt idx="85">
                  <c:v>-0.14999999999999925</c:v>
                </c:pt>
                <c:pt idx="86">
                  <c:v>-0.13999999999999924</c:v>
                </c:pt>
                <c:pt idx="87">
                  <c:v>-0.12999999999999923</c:v>
                </c:pt>
                <c:pt idx="88">
                  <c:v>-0.11999999999999923</c:v>
                </c:pt>
                <c:pt idx="89">
                  <c:v>-0.10999999999999924</c:v>
                </c:pt>
                <c:pt idx="90">
                  <c:v>-9.9999999999999242E-2</c:v>
                </c:pt>
                <c:pt idx="91">
                  <c:v>-8.9999999999999247E-2</c:v>
                </c:pt>
                <c:pt idx="92">
                  <c:v>-7.9999999999999252E-2</c:v>
                </c:pt>
                <c:pt idx="93">
                  <c:v>-6.9999999999999257E-2</c:v>
                </c:pt>
                <c:pt idx="94">
                  <c:v>-5.9999999999999255E-2</c:v>
                </c:pt>
                <c:pt idx="95">
                  <c:v>-4.9999999999999253E-2</c:v>
                </c:pt>
                <c:pt idx="96">
                  <c:v>-3.9999999999999251E-2</c:v>
                </c:pt>
                <c:pt idx="97">
                  <c:v>-2.9999999999999249E-2</c:v>
                </c:pt>
                <c:pt idx="98">
                  <c:v>-1.9999999999999248E-2</c:v>
                </c:pt>
                <c:pt idx="99">
                  <c:v>-9.9999999999992473E-3</c:v>
                </c:pt>
                <c:pt idx="100">
                  <c:v>7.5286998857393428E-16</c:v>
                </c:pt>
                <c:pt idx="101">
                  <c:v>1.0000000000000753E-2</c:v>
                </c:pt>
                <c:pt idx="102">
                  <c:v>2.0000000000000753E-2</c:v>
                </c:pt>
                <c:pt idx="103">
                  <c:v>3.0000000000000755E-2</c:v>
                </c:pt>
                <c:pt idx="104">
                  <c:v>4.0000000000000757E-2</c:v>
                </c:pt>
                <c:pt idx="105">
                  <c:v>5.0000000000000759E-2</c:v>
                </c:pt>
                <c:pt idx="106">
                  <c:v>6.0000000000000761E-2</c:v>
                </c:pt>
                <c:pt idx="107">
                  <c:v>7.0000000000000756E-2</c:v>
                </c:pt>
                <c:pt idx="108">
                  <c:v>8.0000000000000751E-2</c:v>
                </c:pt>
                <c:pt idx="109">
                  <c:v>9.0000000000000746E-2</c:v>
                </c:pt>
                <c:pt idx="110">
                  <c:v>0.10000000000000074</c:v>
                </c:pt>
                <c:pt idx="111">
                  <c:v>0.11000000000000074</c:v>
                </c:pt>
                <c:pt idx="112">
                  <c:v>0.12000000000000073</c:v>
                </c:pt>
                <c:pt idx="113">
                  <c:v>0.13000000000000073</c:v>
                </c:pt>
                <c:pt idx="114">
                  <c:v>0.14000000000000073</c:v>
                </c:pt>
                <c:pt idx="115">
                  <c:v>0.15000000000000074</c:v>
                </c:pt>
                <c:pt idx="116">
                  <c:v>0.16000000000000075</c:v>
                </c:pt>
                <c:pt idx="117">
                  <c:v>0.17000000000000076</c:v>
                </c:pt>
                <c:pt idx="118">
                  <c:v>0.18000000000000077</c:v>
                </c:pt>
                <c:pt idx="119">
                  <c:v>0.19000000000000078</c:v>
                </c:pt>
                <c:pt idx="120">
                  <c:v>0.20000000000000079</c:v>
                </c:pt>
                <c:pt idx="121">
                  <c:v>0.2100000000000008</c:v>
                </c:pt>
                <c:pt idx="122">
                  <c:v>0.22000000000000081</c:v>
                </c:pt>
                <c:pt idx="123">
                  <c:v>0.23000000000000081</c:v>
                </c:pt>
                <c:pt idx="124">
                  <c:v>0.24000000000000082</c:v>
                </c:pt>
                <c:pt idx="125">
                  <c:v>0.25000000000000083</c:v>
                </c:pt>
                <c:pt idx="126">
                  <c:v>0.26000000000000084</c:v>
                </c:pt>
                <c:pt idx="127">
                  <c:v>0.27000000000000085</c:v>
                </c:pt>
                <c:pt idx="128">
                  <c:v>0.28000000000000086</c:v>
                </c:pt>
                <c:pt idx="129">
                  <c:v>0.29000000000000087</c:v>
                </c:pt>
                <c:pt idx="130">
                  <c:v>0.30000000000000088</c:v>
                </c:pt>
                <c:pt idx="131">
                  <c:v>0.31000000000000089</c:v>
                </c:pt>
                <c:pt idx="132">
                  <c:v>0.32000000000000089</c:v>
                </c:pt>
                <c:pt idx="133">
                  <c:v>0.3300000000000009</c:v>
                </c:pt>
                <c:pt idx="134">
                  <c:v>0.34000000000000091</c:v>
                </c:pt>
                <c:pt idx="135">
                  <c:v>0.35000000000000092</c:v>
                </c:pt>
                <c:pt idx="136">
                  <c:v>0.36000000000000093</c:v>
                </c:pt>
                <c:pt idx="137">
                  <c:v>0.37000000000000094</c:v>
                </c:pt>
                <c:pt idx="138">
                  <c:v>0.38000000000000095</c:v>
                </c:pt>
                <c:pt idx="139">
                  <c:v>0.39000000000000096</c:v>
                </c:pt>
                <c:pt idx="140">
                  <c:v>0.40000000000000097</c:v>
                </c:pt>
                <c:pt idx="141">
                  <c:v>0.41000000000000097</c:v>
                </c:pt>
                <c:pt idx="142">
                  <c:v>0.42000000000000098</c:v>
                </c:pt>
                <c:pt idx="143">
                  <c:v>0.43000000000000099</c:v>
                </c:pt>
                <c:pt idx="144">
                  <c:v>0.440000000000001</c:v>
                </c:pt>
                <c:pt idx="145">
                  <c:v>0.45000000000000101</c:v>
                </c:pt>
                <c:pt idx="146">
                  <c:v>0.46000000000000102</c:v>
                </c:pt>
                <c:pt idx="147">
                  <c:v>0.47000000000000103</c:v>
                </c:pt>
                <c:pt idx="148">
                  <c:v>0.48000000000000104</c:v>
                </c:pt>
                <c:pt idx="149">
                  <c:v>0.49000000000000105</c:v>
                </c:pt>
                <c:pt idx="150">
                  <c:v>0.500000000000001</c:v>
                </c:pt>
                <c:pt idx="151">
                  <c:v>0.51000000000000101</c:v>
                </c:pt>
                <c:pt idx="152">
                  <c:v>0.52000000000000102</c:v>
                </c:pt>
                <c:pt idx="153">
                  <c:v>0.53000000000000103</c:v>
                </c:pt>
                <c:pt idx="154">
                  <c:v>0.54000000000000103</c:v>
                </c:pt>
                <c:pt idx="155">
                  <c:v>0.55000000000000104</c:v>
                </c:pt>
                <c:pt idx="156">
                  <c:v>0.56000000000000105</c:v>
                </c:pt>
                <c:pt idx="157">
                  <c:v>0.57000000000000106</c:v>
                </c:pt>
                <c:pt idx="158">
                  <c:v>0.58000000000000107</c:v>
                </c:pt>
                <c:pt idx="159">
                  <c:v>0.59000000000000108</c:v>
                </c:pt>
                <c:pt idx="160">
                  <c:v>0.60000000000000109</c:v>
                </c:pt>
                <c:pt idx="161">
                  <c:v>0.6100000000000011</c:v>
                </c:pt>
                <c:pt idx="162">
                  <c:v>0.62000000000000111</c:v>
                </c:pt>
                <c:pt idx="163">
                  <c:v>0.63000000000000111</c:v>
                </c:pt>
                <c:pt idx="164">
                  <c:v>0.64000000000000112</c:v>
                </c:pt>
                <c:pt idx="165">
                  <c:v>0.65000000000000113</c:v>
                </c:pt>
                <c:pt idx="166">
                  <c:v>0.66000000000000114</c:v>
                </c:pt>
                <c:pt idx="167">
                  <c:v>0.67000000000000115</c:v>
                </c:pt>
                <c:pt idx="168">
                  <c:v>0.68000000000000116</c:v>
                </c:pt>
                <c:pt idx="169">
                  <c:v>0.69000000000000117</c:v>
                </c:pt>
                <c:pt idx="170">
                  <c:v>0.70000000000000118</c:v>
                </c:pt>
                <c:pt idx="171">
                  <c:v>0.71000000000000119</c:v>
                </c:pt>
                <c:pt idx="172">
                  <c:v>0.72000000000000119</c:v>
                </c:pt>
                <c:pt idx="173">
                  <c:v>0.7300000000000012</c:v>
                </c:pt>
                <c:pt idx="174">
                  <c:v>0.74000000000000121</c:v>
                </c:pt>
                <c:pt idx="175">
                  <c:v>0.75000000000000122</c:v>
                </c:pt>
                <c:pt idx="176">
                  <c:v>0.76000000000000123</c:v>
                </c:pt>
                <c:pt idx="177">
                  <c:v>0.77000000000000124</c:v>
                </c:pt>
                <c:pt idx="178">
                  <c:v>0.78000000000000125</c:v>
                </c:pt>
                <c:pt idx="179">
                  <c:v>0.79000000000000126</c:v>
                </c:pt>
                <c:pt idx="180">
                  <c:v>0.80000000000000127</c:v>
                </c:pt>
                <c:pt idx="181">
                  <c:v>0.81000000000000127</c:v>
                </c:pt>
                <c:pt idx="182">
                  <c:v>0.82000000000000128</c:v>
                </c:pt>
                <c:pt idx="183">
                  <c:v>0.83000000000000129</c:v>
                </c:pt>
                <c:pt idx="184">
                  <c:v>0.8400000000000013</c:v>
                </c:pt>
                <c:pt idx="185">
                  <c:v>0.85000000000000131</c:v>
                </c:pt>
                <c:pt idx="186">
                  <c:v>0.86000000000000132</c:v>
                </c:pt>
                <c:pt idx="187">
                  <c:v>0.87000000000000133</c:v>
                </c:pt>
                <c:pt idx="188">
                  <c:v>0.88000000000000134</c:v>
                </c:pt>
                <c:pt idx="189">
                  <c:v>0.89000000000000135</c:v>
                </c:pt>
                <c:pt idx="190">
                  <c:v>0.90000000000000135</c:v>
                </c:pt>
                <c:pt idx="191">
                  <c:v>0.91000000000000136</c:v>
                </c:pt>
                <c:pt idx="192">
                  <c:v>0.92000000000000137</c:v>
                </c:pt>
                <c:pt idx="193">
                  <c:v>0.93000000000000138</c:v>
                </c:pt>
                <c:pt idx="194">
                  <c:v>0.94000000000000139</c:v>
                </c:pt>
                <c:pt idx="195">
                  <c:v>0.9500000000000014</c:v>
                </c:pt>
                <c:pt idx="196">
                  <c:v>0.96000000000000141</c:v>
                </c:pt>
                <c:pt idx="197">
                  <c:v>0.97000000000000142</c:v>
                </c:pt>
                <c:pt idx="198">
                  <c:v>0.98000000000000143</c:v>
                </c:pt>
                <c:pt idx="199">
                  <c:v>0.99000000000000143</c:v>
                </c:pt>
                <c:pt idx="200">
                  <c:v>1.0000000000000013</c:v>
                </c:pt>
              </c:numCache>
            </c:numRef>
          </c:xVal>
          <c:yVal>
            <c:numRef>
              <c:f>Sheet3!$B$3:$B$203</c:f>
              <c:numCache>
                <c:formatCode>0.00000</c:formatCode>
                <c:ptCount val="201"/>
                <c:pt idx="0">
                  <c:v>-0.8414709848078965</c:v>
                </c:pt>
                <c:pt idx="1">
                  <c:v>-0.83602597860052053</c:v>
                </c:pt>
                <c:pt idx="2">
                  <c:v>-0.83049737049197048</c:v>
                </c:pt>
                <c:pt idx="3">
                  <c:v>-0.82488571333845007</c:v>
                </c:pt>
                <c:pt idx="4">
                  <c:v>-0.81919156830099826</c:v>
                </c:pt>
                <c:pt idx="5">
                  <c:v>-0.81341550478937374</c:v>
                </c:pt>
                <c:pt idx="6">
                  <c:v>-0.80755810040511422</c:v>
                </c:pt>
                <c:pt idx="7">
                  <c:v>-0.80161994088377708</c:v>
                </c:pt>
                <c:pt idx="8">
                  <c:v>-0.79560162003636603</c:v>
                </c:pt>
                <c:pt idx="9">
                  <c:v>-0.78950373968995036</c:v>
                </c:pt>
                <c:pt idx="10">
                  <c:v>-0.7833269096274833</c:v>
                </c:pt>
                <c:pt idx="11">
                  <c:v>-0.77707174752682384</c:v>
                </c:pt>
                <c:pt idx="12">
                  <c:v>-0.77073887889896919</c:v>
                </c:pt>
                <c:pt idx="13">
                  <c:v>-0.76432893702550497</c:v>
                </c:pt>
                <c:pt idx="14">
                  <c:v>-0.75784256289527685</c:v>
                </c:pt>
                <c:pt idx="15">
                  <c:v>-0.7512804051402926</c:v>
                </c:pt>
                <c:pt idx="16">
                  <c:v>-0.74464311997085919</c:v>
                </c:pt>
                <c:pt idx="17">
                  <c:v>-0.73793137110996265</c:v>
                </c:pt>
                <c:pt idx="18">
                  <c:v>-0.73114582972689579</c:v>
                </c:pt>
                <c:pt idx="19">
                  <c:v>-0.72428717437014234</c:v>
                </c:pt>
                <c:pt idx="20">
                  <c:v>-0.71735609089952268</c:v>
                </c:pt>
                <c:pt idx="21">
                  <c:v>-0.71035327241760771</c:v>
                </c:pt>
                <c:pt idx="22">
                  <c:v>-0.70327941920041004</c:v>
                </c:pt>
                <c:pt idx="23">
                  <c:v>-0.6961352386273566</c:v>
                </c:pt>
                <c:pt idx="24">
                  <c:v>-0.6889214451105512</c:v>
                </c:pt>
                <c:pt idx="25">
                  <c:v>-0.68163876002333401</c:v>
                </c:pt>
                <c:pt idx="26">
                  <c:v>-0.67428791162814494</c:v>
                </c:pt>
                <c:pt idx="27">
                  <c:v>-0.66686963500369767</c:v>
                </c:pt>
                <c:pt idx="28">
                  <c:v>-0.65938467197147299</c:v>
                </c:pt>
                <c:pt idx="29">
                  <c:v>-0.6518337710215365</c:v>
                </c:pt>
                <c:pt idx="30">
                  <c:v>-0.64421768723769079</c:v>
                </c:pt>
                <c:pt idx="31">
                  <c:v>-0.63653718222196776</c:v>
                </c:pt>
                <c:pt idx="32">
                  <c:v>-0.62879302401846826</c:v>
                </c:pt>
                <c:pt idx="33">
                  <c:v>-0.62098598703655949</c:v>
                </c:pt>
                <c:pt idx="34">
                  <c:v>-0.61311685197343357</c:v>
                </c:pt>
                <c:pt idx="35">
                  <c:v>-0.60518640573603932</c:v>
                </c:pt>
                <c:pt idx="36">
                  <c:v>-0.59719544136239178</c:v>
                </c:pt>
                <c:pt idx="37">
                  <c:v>-0.58914475794226928</c:v>
                </c:pt>
                <c:pt idx="38">
                  <c:v>-0.58103516053730475</c:v>
                </c:pt>
                <c:pt idx="39">
                  <c:v>-0.57286746010048095</c:v>
                </c:pt>
                <c:pt idx="40">
                  <c:v>-0.56464247339503504</c:v>
                </c:pt>
                <c:pt idx="41">
                  <c:v>-0.55636102291278344</c:v>
                </c:pt>
                <c:pt idx="42">
                  <c:v>-0.54802393679187322</c:v>
                </c:pt>
                <c:pt idx="43">
                  <c:v>-0.53963204873396897</c:v>
                </c:pt>
                <c:pt idx="44">
                  <c:v>-0.53118619792088306</c:v>
                </c:pt>
                <c:pt idx="45">
                  <c:v>-0.52268722893065878</c:v>
                </c:pt>
                <c:pt idx="46">
                  <c:v>-0.51413599165311274</c:v>
                </c:pt>
                <c:pt idx="47">
                  <c:v>-0.50553334120484661</c:v>
                </c:pt>
                <c:pt idx="48">
                  <c:v>-0.49688013784373636</c:v>
                </c:pt>
                <c:pt idx="49">
                  <c:v>-0.48817724688290709</c:v>
                </c:pt>
                <c:pt idx="50">
                  <c:v>-0.47942553860420262</c:v>
                </c:pt>
                <c:pt idx="51">
                  <c:v>-0.47062588817115764</c:v>
                </c:pt>
                <c:pt idx="52">
                  <c:v>-0.46177917554148246</c:v>
                </c:pt>
                <c:pt idx="53">
                  <c:v>-0.45288628537906789</c:v>
                </c:pt>
                <c:pt idx="54">
                  <c:v>-0.44394810696551934</c:v>
                </c:pt>
                <c:pt idx="55">
                  <c:v>-0.43496553411122979</c:v>
                </c:pt>
                <c:pt idx="56">
                  <c:v>-0.42593946506599917</c:v>
                </c:pt>
                <c:pt idx="57">
                  <c:v>-0.41687080242921032</c:v>
                </c:pt>
                <c:pt idx="58">
                  <c:v>-0.40776045305956971</c:v>
                </c:pt>
                <c:pt idx="59">
                  <c:v>-0.39860932798442239</c:v>
                </c:pt>
                <c:pt idx="60">
                  <c:v>-0.38941834230865002</c:v>
                </c:pt>
                <c:pt idx="61">
                  <c:v>-0.38018841512316093</c:v>
                </c:pt>
                <c:pt idx="62">
                  <c:v>-0.37092046941298218</c:v>
                </c:pt>
                <c:pt idx="63">
                  <c:v>-0.36161543196496143</c:v>
                </c:pt>
                <c:pt idx="64">
                  <c:v>-0.35227423327508944</c:v>
                </c:pt>
                <c:pt idx="65">
                  <c:v>-0.34289780745545079</c:v>
                </c:pt>
                <c:pt idx="66">
                  <c:v>-0.33348709214081385</c:v>
                </c:pt>
                <c:pt idx="67">
                  <c:v>-0.32404302839486776</c:v>
                </c:pt>
                <c:pt idx="68">
                  <c:v>-0.31456656061611721</c:v>
                </c:pt>
                <c:pt idx="69">
                  <c:v>-0.30505863644344294</c:v>
                </c:pt>
                <c:pt idx="70">
                  <c:v>-0.29552020666133899</c:v>
                </c:pt>
                <c:pt idx="71">
                  <c:v>-0.28595222510483492</c:v>
                </c:pt>
                <c:pt idx="72">
                  <c:v>-0.2763556485641131</c:v>
                </c:pt>
                <c:pt idx="73">
                  <c:v>-0.26673143668883048</c:v>
                </c:pt>
                <c:pt idx="74">
                  <c:v>-0.25708055189215445</c:v>
                </c:pt>
                <c:pt idx="75">
                  <c:v>-0.24740395925452227</c:v>
                </c:pt>
                <c:pt idx="76">
                  <c:v>-0.23770262642713394</c:v>
                </c:pt>
                <c:pt idx="77">
                  <c:v>-0.22797752353518774</c:v>
                </c:pt>
                <c:pt idx="78">
                  <c:v>-0.21822962308086866</c:v>
                </c:pt>
                <c:pt idx="79">
                  <c:v>-0.20845989984609889</c:v>
                </c:pt>
                <c:pt idx="80">
                  <c:v>-0.19866933079506052</c:v>
                </c:pt>
                <c:pt idx="81">
                  <c:v>-0.18885889497649988</c:v>
                </c:pt>
                <c:pt idx="82">
                  <c:v>-0.17902957342582346</c:v>
                </c:pt>
                <c:pt idx="83">
                  <c:v>-0.16918234906699528</c:v>
                </c:pt>
                <c:pt idx="84">
                  <c:v>-0.15931820661424523</c:v>
                </c:pt>
                <c:pt idx="85">
                  <c:v>-0.14943813247359847</c:v>
                </c:pt>
                <c:pt idx="86">
                  <c:v>-0.13954311464423572</c:v>
                </c:pt>
                <c:pt idx="87">
                  <c:v>-0.12963414261969408</c:v>
                </c:pt>
                <c:pt idx="88">
                  <c:v>-0.1197122072889186</c:v>
                </c:pt>
                <c:pt idx="89">
                  <c:v>-0.10977830083717405</c:v>
                </c:pt>
                <c:pt idx="90">
                  <c:v>-9.9833416646827391E-2</c:v>
                </c:pt>
                <c:pt idx="91">
                  <c:v>-8.9878549198010305E-2</c:v>
                </c:pt>
                <c:pt idx="92">
                  <c:v>-7.9914693969171946E-2</c:v>
                </c:pt>
                <c:pt idx="93">
                  <c:v>-6.9942847337532019E-2</c:v>
                </c:pt>
                <c:pt idx="94">
                  <c:v>-5.9964006479443853E-2</c:v>
                </c:pt>
                <c:pt idx="95">
                  <c:v>-4.9979169270677581E-2</c:v>
                </c:pt>
                <c:pt idx="96">
                  <c:v>-3.9989334186633411E-2</c:v>
                </c:pt>
                <c:pt idx="97">
                  <c:v>-2.9995500202494911E-2</c:v>
                </c:pt>
                <c:pt idx="98">
                  <c:v>-1.9998666693332327E-2</c:v>
                </c:pt>
                <c:pt idx="99">
                  <c:v>-9.9998333341659116E-3</c:v>
                </c:pt>
                <c:pt idx="100">
                  <c:v>7.5286998857393428E-16</c:v>
                </c:pt>
                <c:pt idx="101">
                  <c:v>9.9998333341674173E-3</c:v>
                </c:pt>
                <c:pt idx="102">
                  <c:v>1.9998666693333833E-2</c:v>
                </c:pt>
                <c:pt idx="103">
                  <c:v>2.9995500202496417E-2</c:v>
                </c:pt>
                <c:pt idx="104">
                  <c:v>3.9989334186634917E-2</c:v>
                </c:pt>
                <c:pt idx="105">
                  <c:v>4.9979169270679087E-2</c:v>
                </c:pt>
                <c:pt idx="106">
                  <c:v>5.9964006479445359E-2</c:v>
                </c:pt>
                <c:pt idx="107">
                  <c:v>6.9942847337533517E-2</c:v>
                </c:pt>
                <c:pt idx="108">
                  <c:v>7.9914693969173431E-2</c:v>
                </c:pt>
                <c:pt idx="109">
                  <c:v>8.987854919801179E-2</c:v>
                </c:pt>
                <c:pt idx="110">
                  <c:v>9.983341664682889E-2</c:v>
                </c:pt>
                <c:pt idx="111">
                  <c:v>0.10977830083717555</c:v>
                </c:pt>
                <c:pt idx="112">
                  <c:v>0.11971220728892008</c:v>
                </c:pt>
                <c:pt idx="113">
                  <c:v>0.12963414261969558</c:v>
                </c:pt>
                <c:pt idx="114">
                  <c:v>0.13954311464423722</c:v>
                </c:pt>
                <c:pt idx="115">
                  <c:v>0.14943813247359997</c:v>
                </c:pt>
                <c:pt idx="116">
                  <c:v>0.1593182066142467</c:v>
                </c:pt>
                <c:pt idx="117">
                  <c:v>0.16918234906699675</c:v>
                </c:pt>
                <c:pt idx="118">
                  <c:v>0.17902957342582493</c:v>
                </c:pt>
                <c:pt idx="119">
                  <c:v>0.18885889497650135</c:v>
                </c:pt>
                <c:pt idx="120">
                  <c:v>0.19866933079506199</c:v>
                </c:pt>
                <c:pt idx="121">
                  <c:v>0.20845989984610036</c:v>
                </c:pt>
                <c:pt idx="122">
                  <c:v>0.2182296230808701</c:v>
                </c:pt>
                <c:pt idx="123">
                  <c:v>0.22797752353518919</c:v>
                </c:pt>
                <c:pt idx="124">
                  <c:v>0.23770262642713538</c:v>
                </c:pt>
                <c:pt idx="125">
                  <c:v>0.24740395925452374</c:v>
                </c:pt>
                <c:pt idx="126">
                  <c:v>0.2570805518921559</c:v>
                </c:pt>
                <c:pt idx="127">
                  <c:v>0.26673143668883192</c:v>
                </c:pt>
                <c:pt idx="128">
                  <c:v>0.27635564856411454</c:v>
                </c:pt>
                <c:pt idx="129">
                  <c:v>0.28595222510483637</c:v>
                </c:pt>
                <c:pt idx="130">
                  <c:v>0.29552020666134043</c:v>
                </c:pt>
                <c:pt idx="131">
                  <c:v>0.30505863644344433</c:v>
                </c:pt>
                <c:pt idx="132">
                  <c:v>0.3145665606161186</c:v>
                </c:pt>
                <c:pt idx="133">
                  <c:v>0.3240430283948692</c:v>
                </c:pt>
                <c:pt idx="134">
                  <c:v>0.33348709214081523</c:v>
                </c:pt>
                <c:pt idx="135">
                  <c:v>0.34289780745545223</c:v>
                </c:pt>
                <c:pt idx="136">
                  <c:v>0.35227423327509083</c:v>
                </c:pt>
                <c:pt idx="137">
                  <c:v>0.36161543196496287</c:v>
                </c:pt>
                <c:pt idx="138">
                  <c:v>0.37092046941298357</c:v>
                </c:pt>
                <c:pt idx="139">
                  <c:v>0.38018841512316232</c:v>
                </c:pt>
                <c:pt idx="140">
                  <c:v>0.38941834230865136</c:v>
                </c:pt>
                <c:pt idx="141">
                  <c:v>0.39860932798442378</c:v>
                </c:pt>
                <c:pt idx="142">
                  <c:v>0.40776045305957109</c:v>
                </c:pt>
                <c:pt idx="143">
                  <c:v>0.41687080242921165</c:v>
                </c:pt>
                <c:pt idx="144">
                  <c:v>0.4259394650660005</c:v>
                </c:pt>
                <c:pt idx="145">
                  <c:v>0.43496553411123112</c:v>
                </c:pt>
                <c:pt idx="146">
                  <c:v>0.44394810696552067</c:v>
                </c:pt>
                <c:pt idx="147">
                  <c:v>0.45288628537906922</c:v>
                </c:pt>
                <c:pt idx="148">
                  <c:v>0.46177917554148379</c:v>
                </c:pt>
                <c:pt idx="149">
                  <c:v>0.47062588817115897</c:v>
                </c:pt>
                <c:pt idx="150">
                  <c:v>0.47942553860420389</c:v>
                </c:pt>
                <c:pt idx="151">
                  <c:v>0.48817724688290837</c:v>
                </c:pt>
                <c:pt idx="152">
                  <c:v>0.49688013784373758</c:v>
                </c:pt>
                <c:pt idx="153">
                  <c:v>0.50553334120484783</c:v>
                </c:pt>
                <c:pt idx="154">
                  <c:v>0.51413599165311397</c:v>
                </c:pt>
                <c:pt idx="155">
                  <c:v>0.52268722893066011</c:v>
                </c:pt>
                <c:pt idx="156">
                  <c:v>0.53118619792088428</c:v>
                </c:pt>
                <c:pt idx="157">
                  <c:v>0.53963204873397008</c:v>
                </c:pt>
                <c:pt idx="158">
                  <c:v>0.54802393679187444</c:v>
                </c:pt>
                <c:pt idx="159">
                  <c:v>0.55636102291278466</c:v>
                </c:pt>
                <c:pt idx="160">
                  <c:v>0.56464247339503626</c:v>
                </c:pt>
                <c:pt idx="161">
                  <c:v>0.57286746010048217</c:v>
                </c:pt>
                <c:pt idx="162">
                  <c:v>0.58103516053730597</c:v>
                </c:pt>
                <c:pt idx="163">
                  <c:v>0.58914475794227039</c:v>
                </c:pt>
                <c:pt idx="164">
                  <c:v>0.597195441362393</c:v>
                </c:pt>
                <c:pt idx="165">
                  <c:v>0.60518640573604043</c:v>
                </c:pt>
                <c:pt idx="166">
                  <c:v>0.61311685197343468</c:v>
                </c:pt>
                <c:pt idx="167">
                  <c:v>0.6209859870365606</c:v>
                </c:pt>
                <c:pt idx="168">
                  <c:v>0.62879302401846937</c:v>
                </c:pt>
                <c:pt idx="169">
                  <c:v>0.63653718222196887</c:v>
                </c:pt>
                <c:pt idx="170">
                  <c:v>0.64421768723769191</c:v>
                </c:pt>
                <c:pt idx="171">
                  <c:v>0.65183377102153761</c:v>
                </c:pt>
                <c:pt idx="172">
                  <c:v>0.6593846719714741</c:v>
                </c:pt>
                <c:pt idx="173">
                  <c:v>0.66686963500369878</c:v>
                </c:pt>
                <c:pt idx="174">
                  <c:v>0.67428791162814594</c:v>
                </c:pt>
                <c:pt idx="175">
                  <c:v>0.68163876002333501</c:v>
                </c:pt>
                <c:pt idx="176">
                  <c:v>0.6889214451105522</c:v>
                </c:pt>
                <c:pt idx="177">
                  <c:v>0.6961352386273576</c:v>
                </c:pt>
                <c:pt idx="178">
                  <c:v>0.70327941920041104</c:v>
                </c:pt>
                <c:pt idx="179">
                  <c:v>0.71035327241760871</c:v>
                </c:pt>
                <c:pt idx="180">
                  <c:v>0.71735609089952368</c:v>
                </c:pt>
                <c:pt idx="181">
                  <c:v>0.72428717437014334</c:v>
                </c:pt>
                <c:pt idx="182">
                  <c:v>0.73114582972689679</c:v>
                </c:pt>
                <c:pt idx="183">
                  <c:v>0.73793137110996354</c:v>
                </c:pt>
                <c:pt idx="184">
                  <c:v>0.74464311997086019</c:v>
                </c:pt>
                <c:pt idx="185">
                  <c:v>0.75128040514029359</c:v>
                </c:pt>
                <c:pt idx="186">
                  <c:v>0.75784256289527785</c:v>
                </c:pt>
                <c:pt idx="187">
                  <c:v>0.76432893702550597</c:v>
                </c:pt>
                <c:pt idx="188">
                  <c:v>0.77073887889897019</c:v>
                </c:pt>
                <c:pt idx="189">
                  <c:v>0.77707174752682473</c:v>
                </c:pt>
                <c:pt idx="190">
                  <c:v>0.78332690962748419</c:v>
                </c:pt>
                <c:pt idx="191">
                  <c:v>0.78950373968995124</c:v>
                </c:pt>
                <c:pt idx="192">
                  <c:v>0.79560162003636681</c:v>
                </c:pt>
                <c:pt idx="193">
                  <c:v>0.80161994088377797</c:v>
                </c:pt>
                <c:pt idx="194">
                  <c:v>0.80755810040511511</c:v>
                </c:pt>
                <c:pt idx="195">
                  <c:v>0.81341550478937452</c:v>
                </c:pt>
                <c:pt idx="196">
                  <c:v>0.81919156830099904</c:v>
                </c:pt>
                <c:pt idx="197">
                  <c:v>0.82488571333845084</c:v>
                </c:pt>
                <c:pt idx="198">
                  <c:v>0.83049737049197125</c:v>
                </c:pt>
                <c:pt idx="199">
                  <c:v>0.8360259786005213</c:v>
                </c:pt>
                <c:pt idx="200">
                  <c:v>0.84147098480789717</c:v>
                </c:pt>
              </c:numCache>
            </c:numRef>
          </c:yVal>
          <c:smooth val="0"/>
        </c:ser>
        <c:ser>
          <c:idx val="1"/>
          <c:order val="1"/>
          <c:spPr>
            <a:ln w="12700">
              <a:solidFill>
                <a:srgbClr val="FF0000"/>
              </a:solidFill>
              <a:prstDash val="sysDash"/>
            </a:ln>
          </c:spPr>
          <c:marker>
            <c:symbol val="circle"/>
            <c:size val="7"/>
            <c:spPr>
              <a:solidFill>
                <a:srgbClr val="00FF00"/>
              </a:solidFill>
              <a:ln>
                <a:solidFill>
                  <a:srgbClr val="00FF00"/>
                </a:solidFill>
                <a:prstDash val="solid"/>
              </a:ln>
            </c:spPr>
          </c:marker>
          <c:xVal>
            <c:numRef>
              <c:f>Sheet3!$I$4</c:f>
              <c:numCache>
                <c:formatCode>0.00000</c:formatCode>
                <c:ptCount val="1"/>
                <c:pt idx="0">
                  <c:v>-0.72</c:v>
                </c:pt>
              </c:numCache>
            </c:numRef>
          </c:xVal>
          <c:yVal>
            <c:numRef>
              <c:f>Sheet3!$J$4</c:f>
              <c:numCache>
                <c:formatCode>General</c:formatCode>
                <c:ptCount val="1"/>
                <c:pt idx="0">
                  <c:v>-0.6593846719714731</c:v>
                </c:pt>
              </c:numCache>
            </c:numRef>
          </c:yVal>
          <c:smooth val="0"/>
        </c:ser>
        <c:ser>
          <c:idx val="2"/>
          <c:order val="2"/>
          <c:spPr>
            <a:ln w="25400">
              <a:solidFill>
                <a:srgbClr val="FF0000"/>
              </a:solidFill>
              <a:prstDash val="solid"/>
            </a:ln>
          </c:spPr>
          <c:marker>
            <c:symbol val="none"/>
          </c:marker>
          <c:xVal>
            <c:numRef>
              <c:f>Sheet3!$A$3:$A$203</c:f>
              <c:numCache>
                <c:formatCode>0.00</c:formatCode>
                <c:ptCount val="201"/>
                <c:pt idx="0">
                  <c:v>-1</c:v>
                </c:pt>
                <c:pt idx="1">
                  <c:v>-0.99</c:v>
                </c:pt>
                <c:pt idx="2">
                  <c:v>-0.98</c:v>
                </c:pt>
                <c:pt idx="3">
                  <c:v>-0.97</c:v>
                </c:pt>
                <c:pt idx="4">
                  <c:v>-0.96</c:v>
                </c:pt>
                <c:pt idx="5">
                  <c:v>-0.95</c:v>
                </c:pt>
                <c:pt idx="6">
                  <c:v>-0.94</c:v>
                </c:pt>
                <c:pt idx="7">
                  <c:v>-0.92999999999999994</c:v>
                </c:pt>
                <c:pt idx="8">
                  <c:v>-0.91999999999999993</c:v>
                </c:pt>
                <c:pt idx="9">
                  <c:v>-0.90999999999999992</c:v>
                </c:pt>
                <c:pt idx="10">
                  <c:v>-0.89999999999999991</c:v>
                </c:pt>
                <c:pt idx="11">
                  <c:v>-0.8899999999999999</c:v>
                </c:pt>
                <c:pt idx="12">
                  <c:v>-0.87999999999999989</c:v>
                </c:pt>
                <c:pt idx="13">
                  <c:v>-0.86999999999999988</c:v>
                </c:pt>
                <c:pt idx="14">
                  <c:v>-0.85999999999999988</c:v>
                </c:pt>
                <c:pt idx="15">
                  <c:v>-0.84999999999999987</c:v>
                </c:pt>
                <c:pt idx="16">
                  <c:v>-0.83999999999999986</c:v>
                </c:pt>
                <c:pt idx="17">
                  <c:v>-0.82999999999999985</c:v>
                </c:pt>
                <c:pt idx="18">
                  <c:v>-0.81999999999999984</c:v>
                </c:pt>
                <c:pt idx="19">
                  <c:v>-0.80999999999999983</c:v>
                </c:pt>
                <c:pt idx="20">
                  <c:v>-0.79999999999999982</c:v>
                </c:pt>
                <c:pt idx="21">
                  <c:v>-0.78999999999999981</c:v>
                </c:pt>
                <c:pt idx="22">
                  <c:v>-0.7799999999999998</c:v>
                </c:pt>
                <c:pt idx="23">
                  <c:v>-0.7699999999999998</c:v>
                </c:pt>
                <c:pt idx="24">
                  <c:v>-0.75999999999999979</c:v>
                </c:pt>
                <c:pt idx="25">
                  <c:v>-0.74999999999999978</c:v>
                </c:pt>
                <c:pt idx="26">
                  <c:v>-0.73999999999999977</c:v>
                </c:pt>
                <c:pt idx="27">
                  <c:v>-0.72999999999999976</c:v>
                </c:pt>
                <c:pt idx="28">
                  <c:v>-0.71999999999999975</c:v>
                </c:pt>
                <c:pt idx="29">
                  <c:v>-0.70999999999999974</c:v>
                </c:pt>
                <c:pt idx="30">
                  <c:v>-0.69999999999999973</c:v>
                </c:pt>
                <c:pt idx="31">
                  <c:v>-0.68999999999999972</c:v>
                </c:pt>
                <c:pt idx="32">
                  <c:v>-0.67999999999999972</c:v>
                </c:pt>
                <c:pt idx="33">
                  <c:v>-0.66999999999999971</c:v>
                </c:pt>
                <c:pt idx="34">
                  <c:v>-0.6599999999999997</c:v>
                </c:pt>
                <c:pt idx="35">
                  <c:v>-0.64999999999999969</c:v>
                </c:pt>
                <c:pt idx="36">
                  <c:v>-0.63999999999999968</c:v>
                </c:pt>
                <c:pt idx="37">
                  <c:v>-0.62999999999999967</c:v>
                </c:pt>
                <c:pt idx="38">
                  <c:v>-0.61999999999999966</c:v>
                </c:pt>
                <c:pt idx="39">
                  <c:v>-0.60999999999999965</c:v>
                </c:pt>
                <c:pt idx="40">
                  <c:v>-0.59999999999999964</c:v>
                </c:pt>
                <c:pt idx="41">
                  <c:v>-0.58999999999999964</c:v>
                </c:pt>
                <c:pt idx="42">
                  <c:v>-0.57999999999999963</c:v>
                </c:pt>
                <c:pt idx="43">
                  <c:v>-0.56999999999999962</c:v>
                </c:pt>
                <c:pt idx="44">
                  <c:v>-0.55999999999999961</c:v>
                </c:pt>
                <c:pt idx="45">
                  <c:v>-0.5499999999999996</c:v>
                </c:pt>
                <c:pt idx="46">
                  <c:v>-0.53999999999999959</c:v>
                </c:pt>
                <c:pt idx="47">
                  <c:v>-0.52999999999999958</c:v>
                </c:pt>
                <c:pt idx="48">
                  <c:v>-0.51999999999999957</c:v>
                </c:pt>
                <c:pt idx="49">
                  <c:v>-0.50999999999999956</c:v>
                </c:pt>
                <c:pt idx="50">
                  <c:v>-0.49999999999999956</c:v>
                </c:pt>
                <c:pt idx="51">
                  <c:v>-0.48999999999999955</c:v>
                </c:pt>
                <c:pt idx="52">
                  <c:v>-0.47999999999999954</c:v>
                </c:pt>
                <c:pt idx="53">
                  <c:v>-0.46999999999999953</c:v>
                </c:pt>
                <c:pt idx="54">
                  <c:v>-0.45999999999999952</c:v>
                </c:pt>
                <c:pt idx="55">
                  <c:v>-0.44999999999999951</c:v>
                </c:pt>
                <c:pt idx="56">
                  <c:v>-0.4399999999999995</c:v>
                </c:pt>
                <c:pt idx="57">
                  <c:v>-0.42999999999999949</c:v>
                </c:pt>
                <c:pt idx="58">
                  <c:v>-0.41999999999999948</c:v>
                </c:pt>
                <c:pt idx="59">
                  <c:v>-0.40999999999999948</c:v>
                </c:pt>
                <c:pt idx="60">
                  <c:v>-0.39999999999999947</c:v>
                </c:pt>
                <c:pt idx="61">
                  <c:v>-0.38999999999999946</c:v>
                </c:pt>
                <c:pt idx="62">
                  <c:v>-0.37999999999999945</c:v>
                </c:pt>
                <c:pt idx="63">
                  <c:v>-0.36999999999999944</c:v>
                </c:pt>
                <c:pt idx="64">
                  <c:v>-0.35999999999999943</c:v>
                </c:pt>
                <c:pt idx="65">
                  <c:v>-0.34999999999999942</c:v>
                </c:pt>
                <c:pt idx="66">
                  <c:v>-0.33999999999999941</c:v>
                </c:pt>
                <c:pt idx="67">
                  <c:v>-0.3299999999999994</c:v>
                </c:pt>
                <c:pt idx="68">
                  <c:v>-0.3199999999999994</c:v>
                </c:pt>
                <c:pt idx="69">
                  <c:v>-0.30999999999999939</c:v>
                </c:pt>
                <c:pt idx="70">
                  <c:v>-0.29999999999999938</c:v>
                </c:pt>
                <c:pt idx="71">
                  <c:v>-0.28999999999999937</c:v>
                </c:pt>
                <c:pt idx="72">
                  <c:v>-0.27999999999999936</c:v>
                </c:pt>
                <c:pt idx="73">
                  <c:v>-0.26999999999999935</c:v>
                </c:pt>
                <c:pt idx="74">
                  <c:v>-0.25999999999999934</c:v>
                </c:pt>
                <c:pt idx="75">
                  <c:v>-0.24999999999999933</c:v>
                </c:pt>
                <c:pt idx="76">
                  <c:v>-0.23999999999999932</c:v>
                </c:pt>
                <c:pt idx="77">
                  <c:v>-0.22999999999999932</c:v>
                </c:pt>
                <c:pt idx="78">
                  <c:v>-0.21999999999999931</c:v>
                </c:pt>
                <c:pt idx="79">
                  <c:v>-0.2099999999999993</c:v>
                </c:pt>
                <c:pt idx="80">
                  <c:v>-0.19999999999999929</c:v>
                </c:pt>
                <c:pt idx="81">
                  <c:v>-0.18999999999999928</c:v>
                </c:pt>
                <c:pt idx="82">
                  <c:v>-0.17999999999999927</c:v>
                </c:pt>
                <c:pt idx="83">
                  <c:v>-0.16999999999999926</c:v>
                </c:pt>
                <c:pt idx="84">
                  <c:v>-0.15999999999999925</c:v>
                </c:pt>
                <c:pt idx="85">
                  <c:v>-0.14999999999999925</c:v>
                </c:pt>
                <c:pt idx="86">
                  <c:v>-0.13999999999999924</c:v>
                </c:pt>
                <c:pt idx="87">
                  <c:v>-0.12999999999999923</c:v>
                </c:pt>
                <c:pt idx="88">
                  <c:v>-0.11999999999999923</c:v>
                </c:pt>
                <c:pt idx="89">
                  <c:v>-0.10999999999999924</c:v>
                </c:pt>
                <c:pt idx="90">
                  <c:v>-9.9999999999999242E-2</c:v>
                </c:pt>
                <c:pt idx="91">
                  <c:v>-8.9999999999999247E-2</c:v>
                </c:pt>
                <c:pt idx="92">
                  <c:v>-7.9999999999999252E-2</c:v>
                </c:pt>
                <c:pt idx="93">
                  <c:v>-6.9999999999999257E-2</c:v>
                </c:pt>
                <c:pt idx="94">
                  <c:v>-5.9999999999999255E-2</c:v>
                </c:pt>
                <c:pt idx="95">
                  <c:v>-4.9999999999999253E-2</c:v>
                </c:pt>
                <c:pt idx="96">
                  <c:v>-3.9999999999999251E-2</c:v>
                </c:pt>
                <c:pt idx="97">
                  <c:v>-2.9999999999999249E-2</c:v>
                </c:pt>
                <c:pt idx="98">
                  <c:v>-1.9999999999999248E-2</c:v>
                </c:pt>
                <c:pt idx="99">
                  <c:v>-9.9999999999992473E-3</c:v>
                </c:pt>
                <c:pt idx="100">
                  <c:v>7.5286998857393428E-16</c:v>
                </c:pt>
                <c:pt idx="101">
                  <c:v>1.0000000000000753E-2</c:v>
                </c:pt>
                <c:pt idx="102">
                  <c:v>2.0000000000000753E-2</c:v>
                </c:pt>
                <c:pt idx="103">
                  <c:v>3.0000000000000755E-2</c:v>
                </c:pt>
                <c:pt idx="104">
                  <c:v>4.0000000000000757E-2</c:v>
                </c:pt>
                <c:pt idx="105">
                  <c:v>5.0000000000000759E-2</c:v>
                </c:pt>
                <c:pt idx="106">
                  <c:v>6.0000000000000761E-2</c:v>
                </c:pt>
                <c:pt idx="107">
                  <c:v>7.0000000000000756E-2</c:v>
                </c:pt>
                <c:pt idx="108">
                  <c:v>8.0000000000000751E-2</c:v>
                </c:pt>
                <c:pt idx="109">
                  <c:v>9.0000000000000746E-2</c:v>
                </c:pt>
                <c:pt idx="110">
                  <c:v>0.10000000000000074</c:v>
                </c:pt>
                <c:pt idx="111">
                  <c:v>0.11000000000000074</c:v>
                </c:pt>
                <c:pt idx="112">
                  <c:v>0.12000000000000073</c:v>
                </c:pt>
                <c:pt idx="113">
                  <c:v>0.13000000000000073</c:v>
                </c:pt>
                <c:pt idx="114">
                  <c:v>0.14000000000000073</c:v>
                </c:pt>
                <c:pt idx="115">
                  <c:v>0.15000000000000074</c:v>
                </c:pt>
                <c:pt idx="116">
                  <c:v>0.16000000000000075</c:v>
                </c:pt>
                <c:pt idx="117">
                  <c:v>0.17000000000000076</c:v>
                </c:pt>
                <c:pt idx="118">
                  <c:v>0.18000000000000077</c:v>
                </c:pt>
                <c:pt idx="119">
                  <c:v>0.19000000000000078</c:v>
                </c:pt>
                <c:pt idx="120">
                  <c:v>0.20000000000000079</c:v>
                </c:pt>
                <c:pt idx="121">
                  <c:v>0.2100000000000008</c:v>
                </c:pt>
                <c:pt idx="122">
                  <c:v>0.22000000000000081</c:v>
                </c:pt>
                <c:pt idx="123">
                  <c:v>0.23000000000000081</c:v>
                </c:pt>
                <c:pt idx="124">
                  <c:v>0.24000000000000082</c:v>
                </c:pt>
                <c:pt idx="125">
                  <c:v>0.25000000000000083</c:v>
                </c:pt>
                <c:pt idx="126">
                  <c:v>0.26000000000000084</c:v>
                </c:pt>
                <c:pt idx="127">
                  <c:v>0.27000000000000085</c:v>
                </c:pt>
                <c:pt idx="128">
                  <c:v>0.28000000000000086</c:v>
                </c:pt>
                <c:pt idx="129">
                  <c:v>0.29000000000000087</c:v>
                </c:pt>
                <c:pt idx="130">
                  <c:v>0.30000000000000088</c:v>
                </c:pt>
                <c:pt idx="131">
                  <c:v>0.31000000000000089</c:v>
                </c:pt>
                <c:pt idx="132">
                  <c:v>0.32000000000000089</c:v>
                </c:pt>
                <c:pt idx="133">
                  <c:v>0.3300000000000009</c:v>
                </c:pt>
                <c:pt idx="134">
                  <c:v>0.34000000000000091</c:v>
                </c:pt>
                <c:pt idx="135">
                  <c:v>0.35000000000000092</c:v>
                </c:pt>
                <c:pt idx="136">
                  <c:v>0.36000000000000093</c:v>
                </c:pt>
                <c:pt idx="137">
                  <c:v>0.37000000000000094</c:v>
                </c:pt>
                <c:pt idx="138">
                  <c:v>0.38000000000000095</c:v>
                </c:pt>
                <c:pt idx="139">
                  <c:v>0.39000000000000096</c:v>
                </c:pt>
                <c:pt idx="140">
                  <c:v>0.40000000000000097</c:v>
                </c:pt>
                <c:pt idx="141">
                  <c:v>0.41000000000000097</c:v>
                </c:pt>
                <c:pt idx="142">
                  <c:v>0.42000000000000098</c:v>
                </c:pt>
                <c:pt idx="143">
                  <c:v>0.43000000000000099</c:v>
                </c:pt>
                <c:pt idx="144">
                  <c:v>0.440000000000001</c:v>
                </c:pt>
                <c:pt idx="145">
                  <c:v>0.45000000000000101</c:v>
                </c:pt>
                <c:pt idx="146">
                  <c:v>0.46000000000000102</c:v>
                </c:pt>
                <c:pt idx="147">
                  <c:v>0.47000000000000103</c:v>
                </c:pt>
                <c:pt idx="148">
                  <c:v>0.48000000000000104</c:v>
                </c:pt>
                <c:pt idx="149">
                  <c:v>0.49000000000000105</c:v>
                </c:pt>
                <c:pt idx="150">
                  <c:v>0.500000000000001</c:v>
                </c:pt>
                <c:pt idx="151">
                  <c:v>0.51000000000000101</c:v>
                </c:pt>
                <c:pt idx="152">
                  <c:v>0.52000000000000102</c:v>
                </c:pt>
                <c:pt idx="153">
                  <c:v>0.53000000000000103</c:v>
                </c:pt>
                <c:pt idx="154">
                  <c:v>0.54000000000000103</c:v>
                </c:pt>
                <c:pt idx="155">
                  <c:v>0.55000000000000104</c:v>
                </c:pt>
                <c:pt idx="156">
                  <c:v>0.56000000000000105</c:v>
                </c:pt>
                <c:pt idx="157">
                  <c:v>0.57000000000000106</c:v>
                </c:pt>
                <c:pt idx="158">
                  <c:v>0.58000000000000107</c:v>
                </c:pt>
                <c:pt idx="159">
                  <c:v>0.59000000000000108</c:v>
                </c:pt>
                <c:pt idx="160">
                  <c:v>0.60000000000000109</c:v>
                </c:pt>
                <c:pt idx="161">
                  <c:v>0.6100000000000011</c:v>
                </c:pt>
                <c:pt idx="162">
                  <c:v>0.62000000000000111</c:v>
                </c:pt>
                <c:pt idx="163">
                  <c:v>0.63000000000000111</c:v>
                </c:pt>
                <c:pt idx="164">
                  <c:v>0.64000000000000112</c:v>
                </c:pt>
                <c:pt idx="165">
                  <c:v>0.65000000000000113</c:v>
                </c:pt>
                <c:pt idx="166">
                  <c:v>0.66000000000000114</c:v>
                </c:pt>
                <c:pt idx="167">
                  <c:v>0.67000000000000115</c:v>
                </c:pt>
                <c:pt idx="168">
                  <c:v>0.68000000000000116</c:v>
                </c:pt>
                <c:pt idx="169">
                  <c:v>0.69000000000000117</c:v>
                </c:pt>
                <c:pt idx="170">
                  <c:v>0.70000000000000118</c:v>
                </c:pt>
                <c:pt idx="171">
                  <c:v>0.71000000000000119</c:v>
                </c:pt>
                <c:pt idx="172">
                  <c:v>0.72000000000000119</c:v>
                </c:pt>
                <c:pt idx="173">
                  <c:v>0.7300000000000012</c:v>
                </c:pt>
                <c:pt idx="174">
                  <c:v>0.74000000000000121</c:v>
                </c:pt>
                <c:pt idx="175">
                  <c:v>0.75000000000000122</c:v>
                </c:pt>
                <c:pt idx="176">
                  <c:v>0.76000000000000123</c:v>
                </c:pt>
                <c:pt idx="177">
                  <c:v>0.77000000000000124</c:v>
                </c:pt>
                <c:pt idx="178">
                  <c:v>0.78000000000000125</c:v>
                </c:pt>
                <c:pt idx="179">
                  <c:v>0.79000000000000126</c:v>
                </c:pt>
                <c:pt idx="180">
                  <c:v>0.80000000000000127</c:v>
                </c:pt>
                <c:pt idx="181">
                  <c:v>0.81000000000000127</c:v>
                </c:pt>
                <c:pt idx="182">
                  <c:v>0.82000000000000128</c:v>
                </c:pt>
                <c:pt idx="183">
                  <c:v>0.83000000000000129</c:v>
                </c:pt>
                <c:pt idx="184">
                  <c:v>0.8400000000000013</c:v>
                </c:pt>
                <c:pt idx="185">
                  <c:v>0.85000000000000131</c:v>
                </c:pt>
                <c:pt idx="186">
                  <c:v>0.86000000000000132</c:v>
                </c:pt>
                <c:pt idx="187">
                  <c:v>0.87000000000000133</c:v>
                </c:pt>
                <c:pt idx="188">
                  <c:v>0.88000000000000134</c:v>
                </c:pt>
                <c:pt idx="189">
                  <c:v>0.89000000000000135</c:v>
                </c:pt>
                <c:pt idx="190">
                  <c:v>0.90000000000000135</c:v>
                </c:pt>
                <c:pt idx="191">
                  <c:v>0.91000000000000136</c:v>
                </c:pt>
                <c:pt idx="192">
                  <c:v>0.92000000000000137</c:v>
                </c:pt>
                <c:pt idx="193">
                  <c:v>0.93000000000000138</c:v>
                </c:pt>
                <c:pt idx="194">
                  <c:v>0.94000000000000139</c:v>
                </c:pt>
                <c:pt idx="195">
                  <c:v>0.9500000000000014</c:v>
                </c:pt>
                <c:pt idx="196">
                  <c:v>0.96000000000000141</c:v>
                </c:pt>
                <c:pt idx="197">
                  <c:v>0.97000000000000142</c:v>
                </c:pt>
                <c:pt idx="198">
                  <c:v>0.98000000000000143</c:v>
                </c:pt>
                <c:pt idx="199">
                  <c:v>0.99000000000000143</c:v>
                </c:pt>
                <c:pt idx="200">
                  <c:v>1.0000000000000013</c:v>
                </c:pt>
              </c:numCache>
            </c:numRef>
          </c:xVal>
          <c:yVal>
            <c:numRef>
              <c:f>Sheet3!$C$3:$C$203</c:f>
              <c:numCache>
                <c:formatCode>0.00000</c:formatCode>
                <c:ptCount val="201"/>
                <c:pt idx="0">
                  <c:v>0.54030230586813977</c:v>
                </c:pt>
                <c:pt idx="1">
                  <c:v>0.54868986058158753</c:v>
                </c:pt>
                <c:pt idx="2">
                  <c:v>0.55702254676621732</c:v>
                </c:pt>
                <c:pt idx="3">
                  <c:v>0.56529953116035436</c:v>
                </c:pt>
                <c:pt idx="4">
                  <c:v>0.57351998607245669</c:v>
                </c:pt>
                <c:pt idx="5">
                  <c:v>0.58168308946388358</c:v>
                </c:pt>
                <c:pt idx="6">
                  <c:v>0.58978802503109828</c:v>
                </c:pt>
                <c:pt idx="7">
                  <c:v>0.59783398228729834</c:v>
                </c:pt>
                <c:pt idx="8">
                  <c:v>0.60582015664346289</c:v>
                </c:pt>
                <c:pt idx="9">
                  <c:v>0.61374574948881166</c:v>
                </c:pt>
                <c:pt idx="10">
                  <c:v>0.6216099682706645</c:v>
                </c:pt>
                <c:pt idx="11">
                  <c:v>0.62941202657369699</c:v>
                </c:pt>
                <c:pt idx="12">
                  <c:v>0.63715114419858032</c:v>
                </c:pt>
                <c:pt idx="13">
                  <c:v>0.64482654724000132</c:v>
                </c:pt>
                <c:pt idx="14">
                  <c:v>0.6524374681640519</c:v>
                </c:pt>
                <c:pt idx="15">
                  <c:v>0.6599831458849823</c:v>
                </c:pt>
                <c:pt idx="16">
                  <c:v>0.66746282584130823</c:v>
                </c:pt>
                <c:pt idx="17">
                  <c:v>0.67487576007126726</c:v>
                </c:pt>
                <c:pt idx="18">
                  <c:v>0.68222120728761371</c:v>
                </c:pt>
                <c:pt idx="19">
                  <c:v>0.68949843295174718</c:v>
                </c:pt>
                <c:pt idx="20">
                  <c:v>0.6967067093471655</c:v>
                </c:pt>
                <c:pt idx="21">
                  <c:v>0.70384531565223618</c:v>
                </c:pt>
                <c:pt idx="22">
                  <c:v>0.71091353801227752</c:v>
                </c:pt>
                <c:pt idx="23">
                  <c:v>0.71791066961094352</c:v>
                </c:pt>
                <c:pt idx="24">
                  <c:v>0.72483601074090531</c:v>
                </c:pt>
                <c:pt idx="25">
                  <c:v>0.73168886887382101</c:v>
                </c:pt>
                <c:pt idx="26">
                  <c:v>0.73846855872958805</c:v>
                </c:pt>
                <c:pt idx="27">
                  <c:v>0.74517440234487053</c:v>
                </c:pt>
                <c:pt idx="28">
                  <c:v>0.75180572914089516</c:v>
                </c:pt>
                <c:pt idx="29">
                  <c:v>0.75836187599050831</c:v>
                </c:pt>
                <c:pt idx="30">
                  <c:v>0.76484218728448861</c:v>
                </c:pt>
                <c:pt idx="31">
                  <c:v>0.77124601499710677</c:v>
                </c:pt>
                <c:pt idx="32">
                  <c:v>0.77757271875092815</c:v>
                </c:pt>
                <c:pt idx="33">
                  <c:v>0.78382166588084945</c:v>
                </c:pt>
                <c:pt idx="34">
                  <c:v>0.7899922314973653</c:v>
                </c:pt>
                <c:pt idx="35">
                  <c:v>0.79608379854905598</c:v>
                </c:pt>
                <c:pt idx="36">
                  <c:v>0.80209575788429277</c:v>
                </c:pt>
                <c:pt idx="37">
                  <c:v>0.80802750831215209</c:v>
                </c:pt>
                <c:pt idx="38">
                  <c:v>0.81387845666253411</c:v>
                </c:pt>
                <c:pt idx="39">
                  <c:v>0.81964801784547969</c:v>
                </c:pt>
                <c:pt idx="40">
                  <c:v>0.82533561490967855</c:v>
                </c:pt>
                <c:pt idx="41">
                  <c:v>0.83094067910016367</c:v>
                </c:pt>
                <c:pt idx="42">
                  <c:v>0.83646264991518715</c:v>
                </c:pt>
                <c:pt idx="43">
                  <c:v>0.84190097516226892</c:v>
                </c:pt>
                <c:pt idx="44">
                  <c:v>0.84725511101341633</c:v>
                </c:pt>
                <c:pt idx="45">
                  <c:v>0.85252452205950591</c:v>
                </c:pt>
                <c:pt idx="46">
                  <c:v>0.85770868136382439</c:v>
                </c:pt>
                <c:pt idx="47">
                  <c:v>0.86280707051476124</c:v>
                </c:pt>
                <c:pt idx="48">
                  <c:v>0.8678191796776501</c:v>
                </c:pt>
                <c:pt idx="49">
                  <c:v>0.87274450764575151</c:v>
                </c:pt>
                <c:pt idx="50">
                  <c:v>0.87758256189037298</c:v>
                </c:pt>
                <c:pt idx="51">
                  <c:v>0.88233285861012167</c:v>
                </c:pt>
                <c:pt idx="52">
                  <c:v>0.88699492277928438</c:v>
                </c:pt>
                <c:pt idx="53">
                  <c:v>0.89156828819532918</c:v>
                </c:pt>
                <c:pt idx="54">
                  <c:v>0.8960524975255254</c:v>
                </c:pt>
                <c:pt idx="55">
                  <c:v>0.90044710235267711</c:v>
                </c:pt>
                <c:pt idx="56">
                  <c:v>0.90475166321996359</c:v>
                </c:pt>
                <c:pt idx="57">
                  <c:v>0.9089657496748853</c:v>
                </c:pt>
                <c:pt idx="58">
                  <c:v>0.91308894031230847</c:v>
                </c:pt>
                <c:pt idx="59">
                  <c:v>0.91712082281660534</c:v>
                </c:pt>
                <c:pt idx="60">
                  <c:v>0.92106099400288532</c:v>
                </c:pt>
                <c:pt idx="61">
                  <c:v>0.9249090598573132</c:v>
                </c:pt>
                <c:pt idx="62">
                  <c:v>0.92866463557651047</c:v>
                </c:pt>
                <c:pt idx="63">
                  <c:v>0.93232734560603459</c:v>
                </c:pt>
                <c:pt idx="64">
                  <c:v>0.93589682367793503</c:v>
                </c:pt>
                <c:pt idx="65">
                  <c:v>0.93937271284737911</c:v>
                </c:pt>
                <c:pt idx="66">
                  <c:v>0.94275466552834641</c:v>
                </c:pt>
                <c:pt idx="67">
                  <c:v>0.94604234352838712</c:v>
                </c:pt>
                <c:pt idx="68">
                  <c:v>0.94923541808244105</c:v>
                </c:pt>
                <c:pt idx="69">
                  <c:v>0.9523335698857136</c:v>
                </c:pt>
                <c:pt idx="70">
                  <c:v>0.9553364891256062</c:v>
                </c:pt>
                <c:pt idx="71">
                  <c:v>0.9582438755126973</c:v>
                </c:pt>
                <c:pt idx="72">
                  <c:v>0.96105543831077112</c:v>
                </c:pt>
                <c:pt idx="73">
                  <c:v>0.96377089636589064</c:v>
                </c:pt>
                <c:pt idx="74">
                  <c:v>0.96638997813451344</c:v>
                </c:pt>
                <c:pt idx="75">
                  <c:v>0.96891242171064496</c:v>
                </c:pt>
                <c:pt idx="76">
                  <c:v>0.97133797485202977</c:v>
                </c:pt>
                <c:pt idx="77">
                  <c:v>0.973666395005375</c:v>
                </c:pt>
                <c:pt idx="78">
                  <c:v>0.97589744933060563</c:v>
                </c:pt>
                <c:pt idx="79">
                  <c:v>0.97803091472414838</c:v>
                </c:pt>
                <c:pt idx="80">
                  <c:v>0.98006657784124174</c:v>
                </c:pt>
                <c:pt idx="81">
                  <c:v>0.98200423511727042</c:v>
                </c:pt>
                <c:pt idx="82">
                  <c:v>0.98384369278812156</c:v>
                </c:pt>
                <c:pt idx="83">
                  <c:v>0.98558476690956087</c:v>
                </c:pt>
                <c:pt idx="84">
                  <c:v>0.98722728337562704</c:v>
                </c:pt>
                <c:pt idx="85">
                  <c:v>0.98877107793604235</c:v>
                </c:pt>
                <c:pt idx="86">
                  <c:v>0.99021599621263723</c:v>
                </c:pt>
                <c:pt idx="87">
                  <c:v>0.99156189371478809</c:v>
                </c:pt>
                <c:pt idx="88">
                  <c:v>0.99280863585386636</c:v>
                </c:pt>
                <c:pt idx="89">
                  <c:v>0.99395609795669693</c:v>
                </c:pt>
                <c:pt idx="90">
                  <c:v>0.99500416527802582</c:v>
                </c:pt>
                <c:pt idx="91">
                  <c:v>0.99595273301199427</c:v>
                </c:pt>
                <c:pt idx="92">
                  <c:v>0.99680170630261944</c:v>
                </c:pt>
                <c:pt idx="93">
                  <c:v>0.99755100025327959</c:v>
                </c:pt>
                <c:pt idx="94">
                  <c:v>0.99820053993520419</c:v>
                </c:pt>
                <c:pt idx="95">
                  <c:v>0.99875026039496628</c:v>
                </c:pt>
                <c:pt idx="96">
                  <c:v>0.99920010666097792</c:v>
                </c:pt>
                <c:pt idx="97">
                  <c:v>0.99955003374898754</c:v>
                </c:pt>
                <c:pt idx="98">
                  <c:v>0.99980000666657776</c:v>
                </c:pt>
                <c:pt idx="99">
                  <c:v>0.99995000041666526</c:v>
                </c:pt>
                <c:pt idx="100">
                  <c:v>1</c:v>
                </c:pt>
                <c:pt idx="101">
                  <c:v>0.99995000041666526</c:v>
                </c:pt>
                <c:pt idx="102">
                  <c:v>0.99980000666657776</c:v>
                </c:pt>
                <c:pt idx="103">
                  <c:v>0.99955003374898754</c:v>
                </c:pt>
                <c:pt idx="104">
                  <c:v>0.99920010666097792</c:v>
                </c:pt>
                <c:pt idx="105">
                  <c:v>0.99875026039496617</c:v>
                </c:pt>
                <c:pt idx="106">
                  <c:v>0.99820053993520408</c:v>
                </c:pt>
                <c:pt idx="107">
                  <c:v>0.99755100025327947</c:v>
                </c:pt>
                <c:pt idx="108">
                  <c:v>0.99680170630261933</c:v>
                </c:pt>
                <c:pt idx="109">
                  <c:v>0.99595273301199416</c:v>
                </c:pt>
                <c:pt idx="110">
                  <c:v>0.99500416527802571</c:v>
                </c:pt>
                <c:pt idx="111">
                  <c:v>0.99395609795669682</c:v>
                </c:pt>
                <c:pt idx="112">
                  <c:v>0.99280863585386614</c:v>
                </c:pt>
                <c:pt idx="113">
                  <c:v>0.99156189371478798</c:v>
                </c:pt>
                <c:pt idx="114">
                  <c:v>0.99021599621263712</c:v>
                </c:pt>
                <c:pt idx="115">
                  <c:v>0.98877107793604213</c:v>
                </c:pt>
                <c:pt idx="116">
                  <c:v>0.98722728337562682</c:v>
                </c:pt>
                <c:pt idx="117">
                  <c:v>0.98558476690956054</c:v>
                </c:pt>
                <c:pt idx="118">
                  <c:v>0.98384369278812123</c:v>
                </c:pt>
                <c:pt idx="119">
                  <c:v>0.9820042351172702</c:v>
                </c:pt>
                <c:pt idx="120">
                  <c:v>0.98006657784124152</c:v>
                </c:pt>
                <c:pt idx="121">
                  <c:v>0.97803091472414805</c:v>
                </c:pt>
                <c:pt idx="122">
                  <c:v>0.97589744933060529</c:v>
                </c:pt>
                <c:pt idx="123">
                  <c:v>0.97366639500537466</c:v>
                </c:pt>
                <c:pt idx="124">
                  <c:v>0.97133797485202944</c:v>
                </c:pt>
                <c:pt idx="125">
                  <c:v>0.96891242171064462</c:v>
                </c:pt>
                <c:pt idx="126">
                  <c:v>0.96638997813451299</c:v>
                </c:pt>
                <c:pt idx="127">
                  <c:v>0.96377089636589031</c:v>
                </c:pt>
                <c:pt idx="128">
                  <c:v>0.96105543831077067</c:v>
                </c:pt>
                <c:pt idx="129">
                  <c:v>0.95824387551269696</c:v>
                </c:pt>
                <c:pt idx="130">
                  <c:v>0.95533648912560576</c:v>
                </c:pt>
                <c:pt idx="131">
                  <c:v>0.95233356988571316</c:v>
                </c:pt>
                <c:pt idx="132">
                  <c:v>0.94923541808244061</c:v>
                </c:pt>
                <c:pt idx="133">
                  <c:v>0.94604234352838668</c:v>
                </c:pt>
                <c:pt idx="134">
                  <c:v>0.94275466552834597</c:v>
                </c:pt>
                <c:pt idx="135">
                  <c:v>0.93937271284737855</c:v>
                </c:pt>
                <c:pt idx="136">
                  <c:v>0.93589682367793448</c:v>
                </c:pt>
                <c:pt idx="137">
                  <c:v>0.93232734560603403</c:v>
                </c:pt>
                <c:pt idx="138">
                  <c:v>0.92866463557650991</c:v>
                </c:pt>
                <c:pt idx="139">
                  <c:v>0.92490905985731264</c:v>
                </c:pt>
                <c:pt idx="140">
                  <c:v>0.92106099400288466</c:v>
                </c:pt>
                <c:pt idx="141">
                  <c:v>0.91712082281660467</c:v>
                </c:pt>
                <c:pt idx="142">
                  <c:v>0.91308894031230792</c:v>
                </c:pt>
                <c:pt idx="143">
                  <c:v>0.90896574967488475</c:v>
                </c:pt>
                <c:pt idx="144">
                  <c:v>0.90475166321996303</c:v>
                </c:pt>
                <c:pt idx="145">
                  <c:v>0.90044710235267644</c:v>
                </c:pt>
                <c:pt idx="146">
                  <c:v>0.89605249752552474</c:v>
                </c:pt>
                <c:pt idx="147">
                  <c:v>0.89156828819532852</c:v>
                </c:pt>
                <c:pt idx="148">
                  <c:v>0.88699492277928371</c:v>
                </c:pt>
                <c:pt idx="149">
                  <c:v>0.88233285861012101</c:v>
                </c:pt>
                <c:pt idx="150">
                  <c:v>0.8775825618903722</c:v>
                </c:pt>
                <c:pt idx="151">
                  <c:v>0.87274450764575073</c:v>
                </c:pt>
                <c:pt idx="152">
                  <c:v>0.86781917967764943</c:v>
                </c:pt>
                <c:pt idx="153">
                  <c:v>0.86280707051476047</c:v>
                </c:pt>
                <c:pt idx="154">
                  <c:v>0.85770868136382361</c:v>
                </c:pt>
                <c:pt idx="155">
                  <c:v>0.85252452205950524</c:v>
                </c:pt>
                <c:pt idx="156">
                  <c:v>0.84725511101341555</c:v>
                </c:pt>
                <c:pt idx="157">
                  <c:v>0.84190097516226814</c:v>
                </c:pt>
                <c:pt idx="158">
                  <c:v>0.83646264991518637</c:v>
                </c:pt>
                <c:pt idx="159">
                  <c:v>0.83094067910016289</c:v>
                </c:pt>
                <c:pt idx="160">
                  <c:v>0.82533561490967766</c:v>
                </c:pt>
                <c:pt idx="161">
                  <c:v>0.81964801784547892</c:v>
                </c:pt>
                <c:pt idx="162">
                  <c:v>0.81387845666253333</c:v>
                </c:pt>
                <c:pt idx="163">
                  <c:v>0.8080275083121512</c:v>
                </c:pt>
                <c:pt idx="164">
                  <c:v>0.80209575788429199</c:v>
                </c:pt>
                <c:pt idx="165">
                  <c:v>0.79608379854905509</c:v>
                </c:pt>
                <c:pt idx="166">
                  <c:v>0.78999223149736442</c:v>
                </c:pt>
                <c:pt idx="167">
                  <c:v>0.78382166588084856</c:v>
                </c:pt>
                <c:pt idx="168">
                  <c:v>0.77757271875092726</c:v>
                </c:pt>
                <c:pt idx="169">
                  <c:v>0.77124601499710588</c:v>
                </c:pt>
                <c:pt idx="170">
                  <c:v>0.76484218728448772</c:v>
                </c:pt>
                <c:pt idx="171">
                  <c:v>0.75836187599050742</c:v>
                </c:pt>
                <c:pt idx="172">
                  <c:v>0.75180572914089416</c:v>
                </c:pt>
                <c:pt idx="173">
                  <c:v>0.74517440234486954</c:v>
                </c:pt>
                <c:pt idx="174">
                  <c:v>0.73846855872958705</c:v>
                </c:pt>
                <c:pt idx="175">
                  <c:v>0.73168886887382001</c:v>
                </c:pt>
                <c:pt idx="176">
                  <c:v>0.72483601074090431</c:v>
                </c:pt>
                <c:pt idx="177">
                  <c:v>0.71791066961094252</c:v>
                </c:pt>
                <c:pt idx="178">
                  <c:v>0.71091353801227652</c:v>
                </c:pt>
                <c:pt idx="179">
                  <c:v>0.70384531565223518</c:v>
                </c:pt>
                <c:pt idx="180">
                  <c:v>0.6967067093471645</c:v>
                </c:pt>
                <c:pt idx="181">
                  <c:v>0.68949843295174607</c:v>
                </c:pt>
                <c:pt idx="182">
                  <c:v>0.6822212072876126</c:v>
                </c:pt>
                <c:pt idx="183">
                  <c:v>0.67487576007126615</c:v>
                </c:pt>
                <c:pt idx="184">
                  <c:v>0.66746282584130712</c:v>
                </c:pt>
                <c:pt idx="185">
                  <c:v>0.65998314588498119</c:v>
                </c:pt>
                <c:pt idx="186">
                  <c:v>0.65243746816405079</c:v>
                </c:pt>
                <c:pt idx="187">
                  <c:v>0.64482654724000021</c:v>
                </c:pt>
                <c:pt idx="188">
                  <c:v>0.63715114419857921</c:v>
                </c:pt>
                <c:pt idx="189">
                  <c:v>0.62941202657369588</c:v>
                </c:pt>
                <c:pt idx="190">
                  <c:v>0.62160996827066339</c:v>
                </c:pt>
                <c:pt idx="191">
                  <c:v>0.61374574948881044</c:v>
                </c:pt>
                <c:pt idx="192">
                  <c:v>0.60582015664346178</c:v>
                </c:pt>
                <c:pt idx="193">
                  <c:v>0.59783398228729712</c:v>
                </c:pt>
                <c:pt idx="194">
                  <c:v>0.58978802503109706</c:v>
                </c:pt>
                <c:pt idx="195">
                  <c:v>0.58168308946388236</c:v>
                </c:pt>
                <c:pt idx="196">
                  <c:v>0.57351998607245547</c:v>
                </c:pt>
                <c:pt idx="197">
                  <c:v>0.56529953116035314</c:v>
                </c:pt>
                <c:pt idx="198">
                  <c:v>0.5570225467662161</c:v>
                </c:pt>
                <c:pt idx="199">
                  <c:v>0.54868986058158642</c:v>
                </c:pt>
                <c:pt idx="200">
                  <c:v>0.54030230586813854</c:v>
                </c:pt>
              </c:numCache>
            </c:numRef>
          </c:yVal>
          <c:smooth val="0"/>
        </c:ser>
        <c:ser>
          <c:idx val="3"/>
          <c:order val="3"/>
          <c:spPr>
            <a:ln w="28575">
              <a:noFill/>
            </a:ln>
          </c:spPr>
          <c:marker>
            <c:symbol val="circle"/>
            <c:size val="7"/>
            <c:spPr>
              <a:solidFill>
                <a:srgbClr val="FF0000"/>
              </a:solidFill>
              <a:ln>
                <a:solidFill>
                  <a:srgbClr val="FF0000"/>
                </a:solidFill>
                <a:prstDash val="solid"/>
              </a:ln>
            </c:spPr>
          </c:marker>
          <c:xVal>
            <c:numRef>
              <c:f>Sheet3!$I$6</c:f>
              <c:numCache>
                <c:formatCode>0.00000</c:formatCode>
                <c:ptCount val="1"/>
                <c:pt idx="0">
                  <c:v>-0.72</c:v>
                </c:pt>
              </c:numCache>
            </c:numRef>
          </c:xVal>
          <c:yVal>
            <c:numRef>
              <c:f>Sheet3!$J$6</c:f>
              <c:numCache>
                <c:formatCode>General</c:formatCode>
                <c:ptCount val="1"/>
                <c:pt idx="0">
                  <c:v>0.75180572914089505</c:v>
                </c:pt>
              </c:numCache>
            </c:numRef>
          </c:yVal>
          <c:smooth val="0"/>
        </c:ser>
        <c:ser>
          <c:idx val="4"/>
          <c:order val="4"/>
          <c:spPr>
            <a:ln w="12700">
              <a:solidFill>
                <a:srgbClr val="00FF00"/>
              </a:solidFill>
              <a:prstDash val="sysDash"/>
            </a:ln>
          </c:spPr>
          <c:marker>
            <c:symbol val="none"/>
          </c:marker>
          <c:xVal>
            <c:numRef>
              <c:f>Sheet3!$I$4:$I$5</c:f>
              <c:numCache>
                <c:formatCode>0.00000</c:formatCode>
                <c:ptCount val="2"/>
                <c:pt idx="0">
                  <c:v>-0.72</c:v>
                </c:pt>
                <c:pt idx="1">
                  <c:v>-0.72</c:v>
                </c:pt>
              </c:numCache>
            </c:numRef>
          </c:xVal>
          <c:yVal>
            <c:numRef>
              <c:f>Sheet3!$J$4:$J$5</c:f>
              <c:numCache>
                <c:formatCode>General</c:formatCode>
                <c:ptCount val="2"/>
                <c:pt idx="0">
                  <c:v>-0.6593846719714731</c:v>
                </c:pt>
                <c:pt idx="1">
                  <c:v>0</c:v>
                </c:pt>
              </c:numCache>
            </c:numRef>
          </c:yVal>
          <c:smooth val="0"/>
        </c:ser>
        <c:ser>
          <c:idx val="5"/>
          <c:order val="5"/>
          <c:spPr>
            <a:ln w="12700">
              <a:solidFill>
                <a:srgbClr val="FF0000"/>
              </a:solidFill>
              <a:prstDash val="sysDash"/>
            </a:ln>
          </c:spPr>
          <c:marker>
            <c:symbol val="none"/>
          </c:marker>
          <c:xVal>
            <c:numRef>
              <c:f>Sheet3!$I$6:$I$7</c:f>
              <c:numCache>
                <c:formatCode>0.00000</c:formatCode>
                <c:ptCount val="2"/>
                <c:pt idx="0">
                  <c:v>-0.72</c:v>
                </c:pt>
                <c:pt idx="1">
                  <c:v>-0.72</c:v>
                </c:pt>
              </c:numCache>
            </c:numRef>
          </c:xVal>
          <c:yVal>
            <c:numRef>
              <c:f>Sheet3!$J$6:$J$7</c:f>
              <c:numCache>
                <c:formatCode>General</c:formatCode>
                <c:ptCount val="2"/>
                <c:pt idx="0">
                  <c:v>0.75180572914089505</c:v>
                </c:pt>
                <c:pt idx="1">
                  <c:v>0</c:v>
                </c:pt>
              </c:numCache>
            </c:numRef>
          </c:yVal>
          <c:smooth val="0"/>
        </c:ser>
        <c:dLbls>
          <c:showLegendKey val="0"/>
          <c:showVal val="0"/>
          <c:showCatName val="0"/>
          <c:showSerName val="0"/>
          <c:showPercent val="0"/>
          <c:showBubbleSize val="0"/>
        </c:dLbls>
        <c:axId val="140024448"/>
        <c:axId val="139129600"/>
      </c:scatterChart>
      <c:valAx>
        <c:axId val="140024448"/>
        <c:scaling>
          <c:orientation val="minMax"/>
        </c:scaling>
        <c:delete val="0"/>
        <c:axPos val="b"/>
        <c:title>
          <c:tx>
            <c:rich>
              <a:bodyPr/>
              <a:lstStyle/>
              <a:p>
                <a:pPr>
                  <a:defRPr sz="1075" b="1" i="1" u="none" strike="noStrike" baseline="0">
                    <a:solidFill>
                      <a:srgbClr val="000000"/>
                    </a:solidFill>
                    <a:latin typeface="Arial"/>
                    <a:ea typeface="Arial"/>
                    <a:cs typeface="Arial"/>
                  </a:defRPr>
                </a:pPr>
                <a:r>
                  <a:rPr lang="en-US"/>
                  <a:t>x</a:t>
                </a:r>
              </a:p>
            </c:rich>
          </c:tx>
          <c:layout>
            <c:manualLayout>
              <c:xMode val="edge"/>
              <c:yMode val="edge"/>
              <c:x val="0.93573264781491006"/>
              <c:y val="0.41176470588235292"/>
            </c:manualLayout>
          </c:layout>
          <c:overlay val="0"/>
          <c:spPr>
            <a:noFill/>
            <a:ln w="25400">
              <a:noFill/>
            </a:ln>
          </c:spPr>
        </c:title>
        <c:numFmt formatCode="0.0" sourceLinked="0"/>
        <c:majorTickMark val="out"/>
        <c:minorTickMark val="none"/>
        <c:tickLblPos val="nextTo"/>
        <c:spPr>
          <a:ln w="3175">
            <a:solidFill>
              <a:srgbClr val="333399"/>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9129600"/>
        <c:crosses val="autoZero"/>
        <c:crossBetween val="midCat"/>
      </c:valAx>
      <c:valAx>
        <c:axId val="139129600"/>
        <c:scaling>
          <c:orientation val="minMax"/>
          <c:max val="1"/>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a:ea typeface="Times New Roman"/>
                <a:cs typeface="Times New Roman"/>
              </a:defRPr>
            </a:pPr>
            <a:endParaRPr lang="en-US"/>
          </a:p>
        </c:txPr>
        <c:crossAx val="140024448"/>
        <c:crosses val="autoZero"/>
        <c:crossBetween val="midCat"/>
        <c:majorUnit val="2"/>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53961723662165E-2"/>
          <c:y val="6.2271285024914955E-2"/>
          <c:w val="0.91025868955000389"/>
          <c:h val="0.87912402388115229"/>
        </c:manualLayout>
      </c:layout>
      <c:scatterChart>
        <c:scatterStyle val="lineMarker"/>
        <c:varyColors val="0"/>
        <c:ser>
          <c:idx val="0"/>
          <c:order val="0"/>
          <c:spPr>
            <a:ln w="25400">
              <a:solidFill>
                <a:srgbClr val="0000FF"/>
              </a:solidFill>
              <a:prstDash val="solid"/>
            </a:ln>
          </c:spPr>
          <c:marker>
            <c:symbol val="none"/>
          </c:marker>
          <c:xVal>
            <c:numRef>
              <c:f>Sheet3!$A$3:$A$203</c:f>
              <c:numCache>
                <c:formatCode>0.00</c:formatCode>
                <c:ptCount val="201"/>
                <c:pt idx="0">
                  <c:v>-1</c:v>
                </c:pt>
                <c:pt idx="1">
                  <c:v>-0.99</c:v>
                </c:pt>
                <c:pt idx="2">
                  <c:v>-0.98</c:v>
                </c:pt>
                <c:pt idx="3">
                  <c:v>-0.97</c:v>
                </c:pt>
                <c:pt idx="4">
                  <c:v>-0.96</c:v>
                </c:pt>
                <c:pt idx="5">
                  <c:v>-0.95</c:v>
                </c:pt>
                <c:pt idx="6">
                  <c:v>-0.94</c:v>
                </c:pt>
                <c:pt idx="7">
                  <c:v>-0.92999999999999994</c:v>
                </c:pt>
                <c:pt idx="8">
                  <c:v>-0.91999999999999993</c:v>
                </c:pt>
                <c:pt idx="9">
                  <c:v>-0.90999999999999992</c:v>
                </c:pt>
                <c:pt idx="10">
                  <c:v>-0.89999999999999991</c:v>
                </c:pt>
                <c:pt idx="11">
                  <c:v>-0.8899999999999999</c:v>
                </c:pt>
                <c:pt idx="12">
                  <c:v>-0.87999999999999989</c:v>
                </c:pt>
                <c:pt idx="13">
                  <c:v>-0.86999999999999988</c:v>
                </c:pt>
                <c:pt idx="14">
                  <c:v>-0.85999999999999988</c:v>
                </c:pt>
                <c:pt idx="15">
                  <c:v>-0.84999999999999987</c:v>
                </c:pt>
                <c:pt idx="16">
                  <c:v>-0.83999999999999986</c:v>
                </c:pt>
                <c:pt idx="17">
                  <c:v>-0.82999999999999985</c:v>
                </c:pt>
                <c:pt idx="18">
                  <c:v>-0.81999999999999984</c:v>
                </c:pt>
                <c:pt idx="19">
                  <c:v>-0.80999999999999983</c:v>
                </c:pt>
                <c:pt idx="20">
                  <c:v>-0.79999999999999982</c:v>
                </c:pt>
                <c:pt idx="21">
                  <c:v>-0.78999999999999981</c:v>
                </c:pt>
                <c:pt idx="22">
                  <c:v>-0.7799999999999998</c:v>
                </c:pt>
                <c:pt idx="23">
                  <c:v>-0.7699999999999998</c:v>
                </c:pt>
                <c:pt idx="24">
                  <c:v>-0.75999999999999979</c:v>
                </c:pt>
                <c:pt idx="25">
                  <c:v>-0.74999999999999978</c:v>
                </c:pt>
                <c:pt idx="26">
                  <c:v>-0.73999999999999977</c:v>
                </c:pt>
                <c:pt idx="27">
                  <c:v>-0.72999999999999976</c:v>
                </c:pt>
                <c:pt idx="28">
                  <c:v>-0.71999999999999975</c:v>
                </c:pt>
                <c:pt idx="29">
                  <c:v>-0.70999999999999974</c:v>
                </c:pt>
                <c:pt idx="30">
                  <c:v>-0.69999999999999973</c:v>
                </c:pt>
                <c:pt idx="31">
                  <c:v>-0.68999999999999972</c:v>
                </c:pt>
                <c:pt idx="32">
                  <c:v>-0.67999999999999972</c:v>
                </c:pt>
                <c:pt idx="33">
                  <c:v>-0.66999999999999971</c:v>
                </c:pt>
                <c:pt idx="34">
                  <c:v>-0.6599999999999997</c:v>
                </c:pt>
                <c:pt idx="35">
                  <c:v>-0.64999999999999969</c:v>
                </c:pt>
                <c:pt idx="36">
                  <c:v>-0.63999999999999968</c:v>
                </c:pt>
                <c:pt idx="37">
                  <c:v>-0.62999999999999967</c:v>
                </c:pt>
                <c:pt idx="38">
                  <c:v>-0.61999999999999966</c:v>
                </c:pt>
                <c:pt idx="39">
                  <c:v>-0.60999999999999965</c:v>
                </c:pt>
                <c:pt idx="40">
                  <c:v>-0.59999999999999964</c:v>
                </c:pt>
                <c:pt idx="41">
                  <c:v>-0.58999999999999964</c:v>
                </c:pt>
                <c:pt idx="42">
                  <c:v>-0.57999999999999963</c:v>
                </c:pt>
                <c:pt idx="43">
                  <c:v>-0.56999999999999962</c:v>
                </c:pt>
                <c:pt idx="44">
                  <c:v>-0.55999999999999961</c:v>
                </c:pt>
                <c:pt idx="45">
                  <c:v>-0.5499999999999996</c:v>
                </c:pt>
                <c:pt idx="46">
                  <c:v>-0.53999999999999959</c:v>
                </c:pt>
                <c:pt idx="47">
                  <c:v>-0.52999999999999958</c:v>
                </c:pt>
                <c:pt idx="48">
                  <c:v>-0.51999999999999957</c:v>
                </c:pt>
                <c:pt idx="49">
                  <c:v>-0.50999999999999956</c:v>
                </c:pt>
                <c:pt idx="50">
                  <c:v>-0.49999999999999956</c:v>
                </c:pt>
                <c:pt idx="51">
                  <c:v>-0.48999999999999955</c:v>
                </c:pt>
                <c:pt idx="52">
                  <c:v>-0.47999999999999954</c:v>
                </c:pt>
                <c:pt idx="53">
                  <c:v>-0.46999999999999953</c:v>
                </c:pt>
                <c:pt idx="54">
                  <c:v>-0.45999999999999952</c:v>
                </c:pt>
                <c:pt idx="55">
                  <c:v>-0.44999999999999951</c:v>
                </c:pt>
                <c:pt idx="56">
                  <c:v>-0.4399999999999995</c:v>
                </c:pt>
                <c:pt idx="57">
                  <c:v>-0.42999999999999949</c:v>
                </c:pt>
                <c:pt idx="58">
                  <c:v>-0.41999999999999948</c:v>
                </c:pt>
                <c:pt idx="59">
                  <c:v>-0.40999999999999948</c:v>
                </c:pt>
                <c:pt idx="60">
                  <c:v>-0.39999999999999947</c:v>
                </c:pt>
                <c:pt idx="61">
                  <c:v>-0.38999999999999946</c:v>
                </c:pt>
                <c:pt idx="62">
                  <c:v>-0.37999999999999945</c:v>
                </c:pt>
                <c:pt idx="63">
                  <c:v>-0.36999999999999944</c:v>
                </c:pt>
                <c:pt idx="64">
                  <c:v>-0.35999999999999943</c:v>
                </c:pt>
                <c:pt idx="65">
                  <c:v>-0.34999999999999942</c:v>
                </c:pt>
                <c:pt idx="66">
                  <c:v>-0.33999999999999941</c:v>
                </c:pt>
                <c:pt idx="67">
                  <c:v>-0.3299999999999994</c:v>
                </c:pt>
                <c:pt idx="68">
                  <c:v>-0.3199999999999994</c:v>
                </c:pt>
                <c:pt idx="69">
                  <c:v>-0.30999999999999939</c:v>
                </c:pt>
                <c:pt idx="70">
                  <c:v>-0.29999999999999938</c:v>
                </c:pt>
                <c:pt idx="71">
                  <c:v>-0.28999999999999937</c:v>
                </c:pt>
                <c:pt idx="72">
                  <c:v>-0.27999999999999936</c:v>
                </c:pt>
                <c:pt idx="73">
                  <c:v>-0.26999999999999935</c:v>
                </c:pt>
                <c:pt idx="74">
                  <c:v>-0.25999999999999934</c:v>
                </c:pt>
                <c:pt idx="75">
                  <c:v>-0.24999999999999933</c:v>
                </c:pt>
                <c:pt idx="76">
                  <c:v>-0.23999999999999932</c:v>
                </c:pt>
                <c:pt idx="77">
                  <c:v>-0.22999999999999932</c:v>
                </c:pt>
                <c:pt idx="78">
                  <c:v>-0.21999999999999931</c:v>
                </c:pt>
                <c:pt idx="79">
                  <c:v>-0.2099999999999993</c:v>
                </c:pt>
                <c:pt idx="80">
                  <c:v>-0.19999999999999929</c:v>
                </c:pt>
                <c:pt idx="81">
                  <c:v>-0.18999999999999928</c:v>
                </c:pt>
                <c:pt idx="82">
                  <c:v>-0.17999999999999927</c:v>
                </c:pt>
                <c:pt idx="83">
                  <c:v>-0.16999999999999926</c:v>
                </c:pt>
                <c:pt idx="84">
                  <c:v>-0.15999999999999925</c:v>
                </c:pt>
                <c:pt idx="85">
                  <c:v>-0.14999999999999925</c:v>
                </c:pt>
                <c:pt idx="86">
                  <c:v>-0.13999999999999924</c:v>
                </c:pt>
                <c:pt idx="87">
                  <c:v>-0.12999999999999923</c:v>
                </c:pt>
                <c:pt idx="88">
                  <c:v>-0.11999999999999923</c:v>
                </c:pt>
                <c:pt idx="89">
                  <c:v>-0.10999999999999924</c:v>
                </c:pt>
                <c:pt idx="90">
                  <c:v>-9.9999999999999242E-2</c:v>
                </c:pt>
                <c:pt idx="91">
                  <c:v>-8.9999999999999247E-2</c:v>
                </c:pt>
                <c:pt idx="92">
                  <c:v>-7.9999999999999252E-2</c:v>
                </c:pt>
                <c:pt idx="93">
                  <c:v>-6.9999999999999257E-2</c:v>
                </c:pt>
                <c:pt idx="94">
                  <c:v>-5.9999999999999255E-2</c:v>
                </c:pt>
                <c:pt idx="95">
                  <c:v>-4.9999999999999253E-2</c:v>
                </c:pt>
                <c:pt idx="96">
                  <c:v>-3.9999999999999251E-2</c:v>
                </c:pt>
                <c:pt idx="97">
                  <c:v>-2.9999999999999249E-2</c:v>
                </c:pt>
                <c:pt idx="98">
                  <c:v>-1.9999999999999248E-2</c:v>
                </c:pt>
                <c:pt idx="99">
                  <c:v>-9.9999999999992473E-3</c:v>
                </c:pt>
                <c:pt idx="100">
                  <c:v>7.5286998857393428E-16</c:v>
                </c:pt>
                <c:pt idx="101">
                  <c:v>1.0000000000000753E-2</c:v>
                </c:pt>
                <c:pt idx="102">
                  <c:v>2.0000000000000753E-2</c:v>
                </c:pt>
                <c:pt idx="103">
                  <c:v>3.0000000000000755E-2</c:v>
                </c:pt>
                <c:pt idx="104">
                  <c:v>4.0000000000000757E-2</c:v>
                </c:pt>
                <c:pt idx="105">
                  <c:v>5.0000000000000759E-2</c:v>
                </c:pt>
                <c:pt idx="106">
                  <c:v>6.0000000000000761E-2</c:v>
                </c:pt>
                <c:pt idx="107">
                  <c:v>7.0000000000000756E-2</c:v>
                </c:pt>
                <c:pt idx="108">
                  <c:v>8.0000000000000751E-2</c:v>
                </c:pt>
                <c:pt idx="109">
                  <c:v>9.0000000000000746E-2</c:v>
                </c:pt>
                <c:pt idx="110">
                  <c:v>0.10000000000000074</c:v>
                </c:pt>
                <c:pt idx="111">
                  <c:v>0.11000000000000074</c:v>
                </c:pt>
                <c:pt idx="112">
                  <c:v>0.12000000000000073</c:v>
                </c:pt>
                <c:pt idx="113">
                  <c:v>0.13000000000000073</c:v>
                </c:pt>
                <c:pt idx="114">
                  <c:v>0.14000000000000073</c:v>
                </c:pt>
                <c:pt idx="115">
                  <c:v>0.15000000000000074</c:v>
                </c:pt>
                <c:pt idx="116">
                  <c:v>0.16000000000000075</c:v>
                </c:pt>
                <c:pt idx="117">
                  <c:v>0.17000000000000076</c:v>
                </c:pt>
                <c:pt idx="118">
                  <c:v>0.18000000000000077</c:v>
                </c:pt>
                <c:pt idx="119">
                  <c:v>0.19000000000000078</c:v>
                </c:pt>
                <c:pt idx="120">
                  <c:v>0.20000000000000079</c:v>
                </c:pt>
                <c:pt idx="121">
                  <c:v>0.2100000000000008</c:v>
                </c:pt>
                <c:pt idx="122">
                  <c:v>0.22000000000000081</c:v>
                </c:pt>
                <c:pt idx="123">
                  <c:v>0.23000000000000081</c:v>
                </c:pt>
                <c:pt idx="124">
                  <c:v>0.24000000000000082</c:v>
                </c:pt>
                <c:pt idx="125">
                  <c:v>0.25000000000000083</c:v>
                </c:pt>
                <c:pt idx="126">
                  <c:v>0.26000000000000084</c:v>
                </c:pt>
                <c:pt idx="127">
                  <c:v>0.27000000000000085</c:v>
                </c:pt>
                <c:pt idx="128">
                  <c:v>0.28000000000000086</c:v>
                </c:pt>
                <c:pt idx="129">
                  <c:v>0.29000000000000087</c:v>
                </c:pt>
                <c:pt idx="130">
                  <c:v>0.30000000000000088</c:v>
                </c:pt>
                <c:pt idx="131">
                  <c:v>0.31000000000000089</c:v>
                </c:pt>
                <c:pt idx="132">
                  <c:v>0.32000000000000089</c:v>
                </c:pt>
                <c:pt idx="133">
                  <c:v>0.3300000000000009</c:v>
                </c:pt>
                <c:pt idx="134">
                  <c:v>0.34000000000000091</c:v>
                </c:pt>
                <c:pt idx="135">
                  <c:v>0.35000000000000092</c:v>
                </c:pt>
                <c:pt idx="136">
                  <c:v>0.36000000000000093</c:v>
                </c:pt>
                <c:pt idx="137">
                  <c:v>0.37000000000000094</c:v>
                </c:pt>
                <c:pt idx="138">
                  <c:v>0.38000000000000095</c:v>
                </c:pt>
                <c:pt idx="139">
                  <c:v>0.39000000000000096</c:v>
                </c:pt>
                <c:pt idx="140">
                  <c:v>0.40000000000000097</c:v>
                </c:pt>
                <c:pt idx="141">
                  <c:v>0.41000000000000097</c:v>
                </c:pt>
                <c:pt idx="142">
                  <c:v>0.42000000000000098</c:v>
                </c:pt>
                <c:pt idx="143">
                  <c:v>0.43000000000000099</c:v>
                </c:pt>
                <c:pt idx="144">
                  <c:v>0.440000000000001</c:v>
                </c:pt>
                <c:pt idx="145">
                  <c:v>0.45000000000000101</c:v>
                </c:pt>
                <c:pt idx="146">
                  <c:v>0.46000000000000102</c:v>
                </c:pt>
                <c:pt idx="147">
                  <c:v>0.47000000000000103</c:v>
                </c:pt>
                <c:pt idx="148">
                  <c:v>0.48000000000000104</c:v>
                </c:pt>
                <c:pt idx="149">
                  <c:v>0.49000000000000105</c:v>
                </c:pt>
                <c:pt idx="150">
                  <c:v>0.500000000000001</c:v>
                </c:pt>
                <c:pt idx="151">
                  <c:v>0.51000000000000101</c:v>
                </c:pt>
                <c:pt idx="152">
                  <c:v>0.52000000000000102</c:v>
                </c:pt>
                <c:pt idx="153">
                  <c:v>0.53000000000000103</c:v>
                </c:pt>
                <c:pt idx="154">
                  <c:v>0.54000000000000103</c:v>
                </c:pt>
                <c:pt idx="155">
                  <c:v>0.55000000000000104</c:v>
                </c:pt>
                <c:pt idx="156">
                  <c:v>0.56000000000000105</c:v>
                </c:pt>
                <c:pt idx="157">
                  <c:v>0.57000000000000106</c:v>
                </c:pt>
                <c:pt idx="158">
                  <c:v>0.58000000000000107</c:v>
                </c:pt>
                <c:pt idx="159">
                  <c:v>0.59000000000000108</c:v>
                </c:pt>
                <c:pt idx="160">
                  <c:v>0.60000000000000109</c:v>
                </c:pt>
                <c:pt idx="161">
                  <c:v>0.6100000000000011</c:v>
                </c:pt>
                <c:pt idx="162">
                  <c:v>0.62000000000000111</c:v>
                </c:pt>
                <c:pt idx="163">
                  <c:v>0.63000000000000111</c:v>
                </c:pt>
                <c:pt idx="164">
                  <c:v>0.64000000000000112</c:v>
                </c:pt>
                <c:pt idx="165">
                  <c:v>0.65000000000000113</c:v>
                </c:pt>
                <c:pt idx="166">
                  <c:v>0.66000000000000114</c:v>
                </c:pt>
                <c:pt idx="167">
                  <c:v>0.67000000000000115</c:v>
                </c:pt>
                <c:pt idx="168">
                  <c:v>0.68000000000000116</c:v>
                </c:pt>
                <c:pt idx="169">
                  <c:v>0.69000000000000117</c:v>
                </c:pt>
                <c:pt idx="170">
                  <c:v>0.70000000000000118</c:v>
                </c:pt>
                <c:pt idx="171">
                  <c:v>0.71000000000000119</c:v>
                </c:pt>
                <c:pt idx="172">
                  <c:v>0.72000000000000119</c:v>
                </c:pt>
                <c:pt idx="173">
                  <c:v>0.7300000000000012</c:v>
                </c:pt>
                <c:pt idx="174">
                  <c:v>0.74000000000000121</c:v>
                </c:pt>
                <c:pt idx="175">
                  <c:v>0.75000000000000122</c:v>
                </c:pt>
                <c:pt idx="176">
                  <c:v>0.76000000000000123</c:v>
                </c:pt>
                <c:pt idx="177">
                  <c:v>0.77000000000000124</c:v>
                </c:pt>
                <c:pt idx="178">
                  <c:v>0.78000000000000125</c:v>
                </c:pt>
                <c:pt idx="179">
                  <c:v>0.79000000000000126</c:v>
                </c:pt>
                <c:pt idx="180">
                  <c:v>0.80000000000000127</c:v>
                </c:pt>
                <c:pt idx="181">
                  <c:v>0.81000000000000127</c:v>
                </c:pt>
                <c:pt idx="182">
                  <c:v>0.82000000000000128</c:v>
                </c:pt>
                <c:pt idx="183">
                  <c:v>0.83000000000000129</c:v>
                </c:pt>
                <c:pt idx="184">
                  <c:v>0.8400000000000013</c:v>
                </c:pt>
                <c:pt idx="185">
                  <c:v>0.85000000000000131</c:v>
                </c:pt>
                <c:pt idx="186">
                  <c:v>0.86000000000000132</c:v>
                </c:pt>
                <c:pt idx="187">
                  <c:v>0.87000000000000133</c:v>
                </c:pt>
                <c:pt idx="188">
                  <c:v>0.88000000000000134</c:v>
                </c:pt>
                <c:pt idx="189">
                  <c:v>0.89000000000000135</c:v>
                </c:pt>
                <c:pt idx="190">
                  <c:v>0.90000000000000135</c:v>
                </c:pt>
                <c:pt idx="191">
                  <c:v>0.91000000000000136</c:v>
                </c:pt>
                <c:pt idx="192">
                  <c:v>0.92000000000000137</c:v>
                </c:pt>
                <c:pt idx="193">
                  <c:v>0.93000000000000138</c:v>
                </c:pt>
                <c:pt idx="194">
                  <c:v>0.94000000000000139</c:v>
                </c:pt>
                <c:pt idx="195">
                  <c:v>0.9500000000000014</c:v>
                </c:pt>
                <c:pt idx="196">
                  <c:v>0.96000000000000141</c:v>
                </c:pt>
                <c:pt idx="197">
                  <c:v>0.97000000000000142</c:v>
                </c:pt>
                <c:pt idx="198">
                  <c:v>0.98000000000000143</c:v>
                </c:pt>
                <c:pt idx="199">
                  <c:v>0.99000000000000143</c:v>
                </c:pt>
                <c:pt idx="200">
                  <c:v>1.0000000000000013</c:v>
                </c:pt>
              </c:numCache>
            </c:numRef>
          </c:xVal>
          <c:yVal>
            <c:numRef>
              <c:f>Sheet3!$D$3:$D$203</c:f>
              <c:numCache>
                <c:formatCode>0.00000</c:formatCode>
                <c:ptCount val="201"/>
                <c:pt idx="0">
                  <c:v>-1.5574077246549023</c:v>
                </c:pt>
                <c:pt idx="1">
                  <c:v>-1.5236767410179022</c:v>
                </c:pt>
                <c:pt idx="2">
                  <c:v>-1.4909582660763114</c:v>
                </c:pt>
                <c:pt idx="3">
                  <c:v>-1.4592011276663537</c:v>
                </c:pt>
                <c:pt idx="4">
                  <c:v>-1.4283574909236105</c:v>
                </c:pt>
                <c:pt idx="5">
                  <c:v>-1.3983825892876991</c:v>
                </c:pt>
                <c:pt idx="6">
                  <c:v>-1.3692344810875627</c:v>
                </c:pt>
                <c:pt idx="7">
                  <c:v>-1.3408738289128341</c:v>
                </c:pt>
                <c:pt idx="8">
                  <c:v>-1.3132636993202476</c:v>
                </c:pt>
                <c:pt idx="9">
                  <c:v>-1.2863693807208074</c:v>
                </c:pt>
                <c:pt idx="10">
                  <c:v>-1.260158217550339</c:v>
                </c:pt>
                <c:pt idx="11">
                  <c:v>-1.2345994590490044</c:v>
                </c:pt>
                <c:pt idx="12">
                  <c:v>-1.209664121169268</c:v>
                </c:pt>
                <c:pt idx="13">
                  <c:v>-1.1853248603008051</c:v>
                </c:pt>
                <c:pt idx="14">
                  <c:v>-1.1615558576484473</c:v>
                </c:pt>
                <c:pt idx="15">
                  <c:v>-1.1383327132284391</c:v>
                </c:pt>
                <c:pt idx="16">
                  <c:v>-1.1156323485615376</c:v>
                </c:pt>
                <c:pt idx="17">
                  <c:v>-1.0934329172409996</c:v>
                </c:pt>
                <c:pt idx="18">
                  <c:v>-1.0717137226410733</c:v>
                </c:pt>
                <c:pt idx="19">
                  <c:v>-1.0504551421088288</c:v>
                </c:pt>
                <c:pt idx="20">
                  <c:v>-1.0296385570503637</c:v>
                </c:pt>
                <c:pt idx="21">
                  <c:v>-1.0092462883827544</c:v>
                </c:pt>
                <c:pt idx="22">
                  <c:v>-0.98926153687660456</c:v>
                </c:pt>
                <c:pt idx="23">
                  <c:v>-0.96966832796148905</c:v>
                </c:pt>
                <c:pt idx="24">
                  <c:v>-0.95045146060880259</c:v>
                </c:pt>
                <c:pt idx="25">
                  <c:v>-0.93159645994407203</c:v>
                </c:pt>
                <c:pt idx="26">
                  <c:v>-0.91308953327430042</c:v>
                </c:pt>
                <c:pt idx="27">
                  <c:v>-0.89491752924581403</c:v>
                </c:pt>
                <c:pt idx="28">
                  <c:v>-0.87706789987483369</c:v>
                </c:pt>
                <c:pt idx="29">
                  <c:v>-0.85952866521694038</c:v>
                </c:pt>
                <c:pt idx="30">
                  <c:v>-0.84228838046307897</c:v>
                </c:pt>
                <c:pt idx="31">
                  <c:v>-0.82533610526902446</c:v>
                </c:pt>
                <c:pt idx="32">
                  <c:v>-0.80866137514256475</c:v>
                </c:pt>
                <c:pt idx="33">
                  <c:v>-0.79225417472825632</c:v>
                </c:pt>
                <c:pt idx="34">
                  <c:v>-0.77610491284366301</c:v>
                </c:pt>
                <c:pt idx="35">
                  <c:v>-0.76020439913367577</c:v>
                </c:pt>
                <c:pt idx="36">
                  <c:v>-0.74454382222096338</c:v>
                </c:pt>
                <c:pt idx="37">
                  <c:v>-0.72911472924096854</c:v>
                </c:pt>
                <c:pt idx="38">
                  <c:v>-0.71390900665923973</c:v>
                </c:pt>
                <c:pt idx="39">
                  <c:v>-0.69891886227739053</c:v>
                </c:pt>
                <c:pt idx="40">
                  <c:v>-0.68413680834169177</c:v>
                </c:pt>
                <c:pt idx="41">
                  <c:v>-0.66955564567530135</c:v>
                </c:pt>
                <c:pt idx="42">
                  <c:v>-0.6551684487615077</c:v>
                </c:pt>
                <c:pt idx="43">
                  <c:v>-0.64096855171115541</c:v>
                </c:pt>
                <c:pt idx="44">
                  <c:v>-0.62694953505269757</c:v>
                </c:pt>
                <c:pt idx="45">
                  <c:v>-0.61310521328813505</c:v>
                </c:pt>
                <c:pt idx="46">
                  <c:v>-0.59942962316248916</c:v>
                </c:pt>
                <c:pt idx="47">
                  <c:v>-0.58591701259847029</c:v>
                </c:pt>
                <c:pt idx="48">
                  <c:v>-0.57256183025166785</c:v>
                </c:pt>
                <c:pt idx="49">
                  <c:v>-0.55935871564494466</c:v>
                </c:pt>
                <c:pt idx="50">
                  <c:v>-0.54630248984378993</c:v>
                </c:pt>
                <c:pt idx="51">
                  <c:v>-0.53338814663720246</c:v>
                </c:pt>
                <c:pt idx="52">
                  <c:v>-0.52061084419125747</c:v>
                </c:pt>
                <c:pt idx="53">
                  <c:v>-0.50796589714488294</c:v>
                </c:pt>
                <c:pt idx="54">
                  <c:v>-0.49544876911954905</c:v>
                </c:pt>
                <c:pt idx="55">
                  <c:v>-0.48305506561657779</c:v>
                </c:pt>
                <c:pt idx="56">
                  <c:v>-0.4707805272776211</c:v>
                </c:pt>
                <c:pt idx="57">
                  <c:v>-0.45862102348555456</c:v>
                </c:pt>
                <c:pt idx="58">
                  <c:v>-0.44657254628459447</c:v>
                </c:pt>
                <c:pt idx="59">
                  <c:v>-0.43463120459988885</c:v>
                </c:pt>
                <c:pt idx="60">
                  <c:v>-0.42279321873816111</c:v>
                </c:pt>
                <c:pt idx="61">
                  <c:v>-0.41105491515221293</c:v>
                </c:pt>
                <c:pt idx="62">
                  <c:v>-0.39941272145322576</c:v>
                </c:pt>
                <c:pt idx="63">
                  <c:v>-0.38786316165584839</c:v>
                </c:pt>
                <c:pt idx="64">
                  <c:v>-0.3764028516420263</c:v>
                </c:pt>
                <c:pt idx="65">
                  <c:v>-0.36502849483042388</c:v>
                </c:pt>
                <c:pt idx="66">
                  <c:v>-0.3537368780391219</c:v>
                </c:pt>
                <c:pt idx="67">
                  <c:v>-0.3425248675300383</c:v>
                </c:pt>
                <c:pt idx="68">
                  <c:v>-0.33138940522423393</c:v>
                </c:pt>
                <c:pt idx="69">
                  <c:v>-0.32032750507792346</c:v>
                </c:pt>
                <c:pt idx="70">
                  <c:v>-0.30933624960962253</c:v>
                </c:pt>
                <c:pt idx="71">
                  <c:v>-0.29841278656943099</c:v>
                </c:pt>
                <c:pt idx="72">
                  <c:v>-0.28755432574197615</c:v>
                </c:pt>
                <c:pt idx="73">
                  <c:v>-0.27675813587502984</c:v>
                </c:pt>
                <c:pt idx="74">
                  <c:v>-0.26602154172626469</c:v>
                </c:pt>
                <c:pt idx="75">
                  <c:v>-0.25534192122103555</c:v>
                </c:pt>
                <c:pt idx="76">
                  <c:v>-0.24471670271446427</c:v>
                </c:pt>
                <c:pt idx="77">
                  <c:v>-0.23414336235146455</c:v>
                </c:pt>
                <c:pt idx="78">
                  <c:v>-0.22361942151868336</c:v>
                </c:pt>
                <c:pt idx="79">
                  <c:v>-0.21314244438264465</c:v>
                </c:pt>
                <c:pt idx="80">
                  <c:v>-0.20271003550867175</c:v>
                </c:pt>
                <c:pt idx="81">
                  <c:v>-0.19231983755543217</c:v>
                </c:pt>
                <c:pt idx="82">
                  <c:v>-0.18196952904019773</c:v>
                </c:pt>
                <c:pt idx="83">
                  <c:v>-0.17165682217014194</c:v>
                </c:pt>
                <c:pt idx="84">
                  <c:v>-0.16137946073521017</c:v>
                </c:pt>
                <c:pt idx="85">
                  <c:v>-0.1511352180582943</c:v>
                </c:pt>
                <c:pt idx="86">
                  <c:v>-0.14092189499862459</c:v>
                </c:pt>
                <c:pt idx="87">
                  <c:v>-0.13073731800445926</c:v>
                </c:pt>
                <c:pt idx="88">
                  <c:v>-0.12057933721130454</c:v>
                </c:pt>
                <c:pt idx="89">
                  <c:v>-0.11044582458203973</c:v>
                </c:pt>
                <c:pt idx="90">
                  <c:v>-0.10033467208544979</c:v>
                </c:pt>
                <c:pt idx="91">
                  <c:v>-9.0243789909784697E-2</c:v>
                </c:pt>
                <c:pt idx="92">
                  <c:v>-8.0171104708071803E-2</c:v>
                </c:pt>
                <c:pt idx="93">
                  <c:v>-7.0114557872001965E-2</c:v>
                </c:pt>
                <c:pt idx="94">
                  <c:v>-6.007210383129654E-2</c:v>
                </c:pt>
                <c:pt idx="95">
                  <c:v>-5.0041708375538042E-2</c:v>
                </c:pt>
                <c:pt idx="96">
                  <c:v>-4.002134699551381E-2</c:v>
                </c:pt>
                <c:pt idx="97">
                  <c:v>-3.0009003241179964E-2</c:v>
                </c:pt>
                <c:pt idx="98">
                  <c:v>-2.000266709340167E-2</c:v>
                </c:pt>
                <c:pt idx="99">
                  <c:v>-1.0000333346666454E-2</c:v>
                </c:pt>
                <c:pt idx="100">
                  <c:v>7.5286998857393428E-16</c:v>
                </c:pt>
                <c:pt idx="101">
                  <c:v>1.000033334666796E-2</c:v>
                </c:pt>
                <c:pt idx="102">
                  <c:v>2.0002667093403176E-2</c:v>
                </c:pt>
                <c:pt idx="103">
                  <c:v>3.0009003241181473E-2</c:v>
                </c:pt>
                <c:pt idx="104">
                  <c:v>4.0021346995515322E-2</c:v>
                </c:pt>
                <c:pt idx="105">
                  <c:v>5.0041708375539548E-2</c:v>
                </c:pt>
                <c:pt idx="106">
                  <c:v>6.0072103831298053E-2</c:v>
                </c:pt>
                <c:pt idx="107">
                  <c:v>7.0114557872003477E-2</c:v>
                </c:pt>
                <c:pt idx="108">
                  <c:v>8.0171104708073315E-2</c:v>
                </c:pt>
                <c:pt idx="109">
                  <c:v>9.024378990978621E-2</c:v>
                </c:pt>
                <c:pt idx="110">
                  <c:v>0.1003346720854513</c:v>
                </c:pt>
                <c:pt idx="111">
                  <c:v>0.11044582458204125</c:v>
                </c:pt>
                <c:pt idx="112">
                  <c:v>0.12057933721130605</c:v>
                </c:pt>
                <c:pt idx="113">
                  <c:v>0.13073731800446078</c:v>
                </c:pt>
                <c:pt idx="114">
                  <c:v>0.14092189499862612</c:v>
                </c:pt>
                <c:pt idx="115">
                  <c:v>0.15113521805829583</c:v>
                </c:pt>
                <c:pt idx="116">
                  <c:v>0.16137946073521173</c:v>
                </c:pt>
                <c:pt idx="117">
                  <c:v>0.1716568221701435</c:v>
                </c:pt>
                <c:pt idx="118">
                  <c:v>0.18196952904019928</c:v>
                </c:pt>
                <c:pt idx="119">
                  <c:v>0.19231983755543372</c:v>
                </c:pt>
                <c:pt idx="120">
                  <c:v>0.20271003550867331</c:v>
                </c:pt>
                <c:pt idx="121">
                  <c:v>0.21314244438264623</c:v>
                </c:pt>
                <c:pt idx="122">
                  <c:v>0.22361942151868494</c:v>
                </c:pt>
                <c:pt idx="123">
                  <c:v>0.23414336235146613</c:v>
                </c:pt>
                <c:pt idx="124">
                  <c:v>0.24471670271446586</c:v>
                </c:pt>
                <c:pt idx="125">
                  <c:v>0.25534192122103716</c:v>
                </c:pt>
                <c:pt idx="126">
                  <c:v>0.2660215417262663</c:v>
                </c:pt>
                <c:pt idx="127">
                  <c:v>0.27675813587503151</c:v>
                </c:pt>
                <c:pt idx="128">
                  <c:v>0.28755432574197776</c:v>
                </c:pt>
                <c:pt idx="129">
                  <c:v>0.2984127865694326</c:v>
                </c:pt>
                <c:pt idx="130">
                  <c:v>0.30933624960962419</c:v>
                </c:pt>
                <c:pt idx="131">
                  <c:v>0.32032750507792512</c:v>
                </c:pt>
                <c:pt idx="132">
                  <c:v>0.3313894052242356</c:v>
                </c:pt>
                <c:pt idx="133">
                  <c:v>0.34252486753003997</c:v>
                </c:pt>
                <c:pt idx="134">
                  <c:v>0.35373687803912357</c:v>
                </c:pt>
                <c:pt idx="135">
                  <c:v>0.3650284948304256</c:v>
                </c:pt>
                <c:pt idx="136">
                  <c:v>0.37640285164202802</c:v>
                </c:pt>
                <c:pt idx="137">
                  <c:v>0.38786316165585011</c:v>
                </c:pt>
                <c:pt idx="138">
                  <c:v>0.39941272145322748</c:v>
                </c:pt>
                <c:pt idx="139">
                  <c:v>0.41105491515221471</c:v>
                </c:pt>
                <c:pt idx="140">
                  <c:v>0.42279321873816289</c:v>
                </c:pt>
                <c:pt idx="141">
                  <c:v>0.43463120459989063</c:v>
                </c:pt>
                <c:pt idx="142">
                  <c:v>0.44657254628459631</c:v>
                </c:pt>
                <c:pt idx="143">
                  <c:v>0.45862102348555639</c:v>
                </c:pt>
                <c:pt idx="144">
                  <c:v>0.47078052727762293</c:v>
                </c:pt>
                <c:pt idx="145">
                  <c:v>0.48305506561657963</c:v>
                </c:pt>
                <c:pt idx="146">
                  <c:v>0.49544876911955088</c:v>
                </c:pt>
                <c:pt idx="147">
                  <c:v>0.50796589714488483</c:v>
                </c:pt>
                <c:pt idx="148">
                  <c:v>0.52061084419125936</c:v>
                </c:pt>
                <c:pt idx="149">
                  <c:v>0.53338814663720435</c:v>
                </c:pt>
                <c:pt idx="150">
                  <c:v>0.54630248984379182</c:v>
                </c:pt>
                <c:pt idx="151">
                  <c:v>0.55935871564494655</c:v>
                </c:pt>
                <c:pt idx="152">
                  <c:v>0.57256183025166973</c:v>
                </c:pt>
                <c:pt idx="153">
                  <c:v>0.58591701259847229</c:v>
                </c:pt>
                <c:pt idx="154">
                  <c:v>0.59942962316249115</c:v>
                </c:pt>
                <c:pt idx="155">
                  <c:v>0.61310521328813705</c:v>
                </c:pt>
                <c:pt idx="156">
                  <c:v>0.62694953505269968</c:v>
                </c:pt>
                <c:pt idx="157">
                  <c:v>0.64096855171115741</c:v>
                </c:pt>
                <c:pt idx="158">
                  <c:v>0.65516844876150981</c:v>
                </c:pt>
                <c:pt idx="159">
                  <c:v>0.66955564567530346</c:v>
                </c:pt>
                <c:pt idx="160">
                  <c:v>0.68413680834169388</c:v>
                </c:pt>
                <c:pt idx="161">
                  <c:v>0.69891886227739264</c:v>
                </c:pt>
                <c:pt idx="162">
                  <c:v>0.71390900665924184</c:v>
                </c:pt>
                <c:pt idx="163">
                  <c:v>0.72911472924097076</c:v>
                </c:pt>
                <c:pt idx="164">
                  <c:v>0.7445438222209656</c:v>
                </c:pt>
                <c:pt idx="165">
                  <c:v>0.76020439913367799</c:v>
                </c:pt>
                <c:pt idx="166">
                  <c:v>0.77610491284366534</c:v>
                </c:pt>
                <c:pt idx="167">
                  <c:v>0.79225417472825865</c:v>
                </c:pt>
                <c:pt idx="168">
                  <c:v>0.8086613751425672</c:v>
                </c:pt>
                <c:pt idx="169">
                  <c:v>0.8253361052690269</c:v>
                </c:pt>
                <c:pt idx="170">
                  <c:v>0.84228838046308141</c:v>
                </c:pt>
                <c:pt idx="171">
                  <c:v>0.85952866521694293</c:v>
                </c:pt>
                <c:pt idx="172">
                  <c:v>0.87706789987483624</c:v>
                </c:pt>
                <c:pt idx="173">
                  <c:v>0.89491752924581669</c:v>
                </c:pt>
                <c:pt idx="174">
                  <c:v>0.91308953327430309</c:v>
                </c:pt>
                <c:pt idx="175">
                  <c:v>0.9315964599440747</c:v>
                </c:pt>
                <c:pt idx="176">
                  <c:v>0.95045146060880537</c:v>
                </c:pt>
                <c:pt idx="177">
                  <c:v>0.96966832796149183</c:v>
                </c:pt>
                <c:pt idx="178">
                  <c:v>0.98926153687660734</c:v>
                </c:pt>
                <c:pt idx="179">
                  <c:v>1.0092462883827573</c:v>
                </c:pt>
                <c:pt idx="180">
                  <c:v>1.0296385570503666</c:v>
                </c:pt>
                <c:pt idx="181">
                  <c:v>1.050455142108832</c:v>
                </c:pt>
                <c:pt idx="182">
                  <c:v>1.0717137226410764</c:v>
                </c:pt>
                <c:pt idx="183">
                  <c:v>1.0934329172410027</c:v>
                </c:pt>
                <c:pt idx="184">
                  <c:v>1.1156323485615409</c:v>
                </c:pt>
                <c:pt idx="185">
                  <c:v>1.1383327132284424</c:v>
                </c:pt>
                <c:pt idx="186">
                  <c:v>1.1615558576484506</c:v>
                </c:pt>
                <c:pt idx="187">
                  <c:v>1.1853248603008086</c:v>
                </c:pt>
                <c:pt idx="188">
                  <c:v>1.2096641211692716</c:v>
                </c:pt>
                <c:pt idx="189">
                  <c:v>1.2345994590490079</c:v>
                </c:pt>
                <c:pt idx="190">
                  <c:v>1.2601582175503427</c:v>
                </c:pt>
                <c:pt idx="191">
                  <c:v>1.2863693807208112</c:v>
                </c:pt>
                <c:pt idx="192">
                  <c:v>1.3132636993202516</c:v>
                </c:pt>
                <c:pt idx="193">
                  <c:v>1.3408738289128381</c:v>
                </c:pt>
                <c:pt idx="194">
                  <c:v>1.3692344810875667</c:v>
                </c:pt>
                <c:pt idx="195">
                  <c:v>1.3983825892877033</c:v>
                </c:pt>
                <c:pt idx="196">
                  <c:v>1.4283574909236147</c:v>
                </c:pt>
                <c:pt idx="197">
                  <c:v>1.4592011276663581</c:v>
                </c:pt>
                <c:pt idx="198">
                  <c:v>1.4909582660763161</c:v>
                </c:pt>
                <c:pt idx="199">
                  <c:v>1.5236767410179071</c:v>
                </c:pt>
                <c:pt idx="200">
                  <c:v>1.5574077246549067</c:v>
                </c:pt>
              </c:numCache>
            </c:numRef>
          </c:yVal>
          <c:smooth val="0"/>
        </c:ser>
        <c:ser>
          <c:idx val="1"/>
          <c:order val="1"/>
          <c:spPr>
            <a:ln w="12700">
              <a:solidFill>
                <a:srgbClr val="FF0000"/>
              </a:solidFill>
              <a:prstDash val="sysDash"/>
            </a:ln>
          </c:spPr>
          <c:marker>
            <c:symbol val="circle"/>
            <c:size val="7"/>
            <c:spPr>
              <a:solidFill>
                <a:srgbClr val="FF6600"/>
              </a:solidFill>
              <a:ln>
                <a:solidFill>
                  <a:srgbClr val="FF6600"/>
                </a:solidFill>
                <a:prstDash val="solid"/>
              </a:ln>
            </c:spPr>
          </c:marker>
          <c:xVal>
            <c:numRef>
              <c:f>Sheet3!$I$8</c:f>
              <c:numCache>
                <c:formatCode>0.00000</c:formatCode>
                <c:ptCount val="1"/>
                <c:pt idx="0">
                  <c:v>-0.72</c:v>
                </c:pt>
              </c:numCache>
            </c:numRef>
          </c:xVal>
          <c:yVal>
            <c:numRef>
              <c:f>Sheet3!$J$8</c:f>
              <c:numCache>
                <c:formatCode>General</c:formatCode>
                <c:ptCount val="1"/>
                <c:pt idx="0">
                  <c:v>-0.87706789987483413</c:v>
                </c:pt>
              </c:numCache>
            </c:numRef>
          </c:yVal>
          <c:smooth val="0"/>
        </c:ser>
        <c:ser>
          <c:idx val="2"/>
          <c:order val="2"/>
          <c:spPr>
            <a:ln w="25400">
              <a:solidFill>
                <a:srgbClr val="FF6600"/>
              </a:solidFill>
              <a:prstDash val="sysDash"/>
            </a:ln>
          </c:spPr>
          <c:marker>
            <c:symbol val="none"/>
          </c:marker>
          <c:xVal>
            <c:numRef>
              <c:f>Sheet3!$I$8:$I$9</c:f>
              <c:numCache>
                <c:formatCode>0.00000</c:formatCode>
                <c:ptCount val="2"/>
                <c:pt idx="0">
                  <c:v>-0.72</c:v>
                </c:pt>
                <c:pt idx="1">
                  <c:v>-0.72</c:v>
                </c:pt>
              </c:numCache>
            </c:numRef>
          </c:xVal>
          <c:yVal>
            <c:numRef>
              <c:f>Sheet3!$J$8:$J$9</c:f>
              <c:numCache>
                <c:formatCode>General</c:formatCode>
                <c:ptCount val="2"/>
                <c:pt idx="0">
                  <c:v>-0.87706789987483413</c:v>
                </c:pt>
                <c:pt idx="1">
                  <c:v>0</c:v>
                </c:pt>
              </c:numCache>
            </c:numRef>
          </c:yVal>
          <c:smooth val="0"/>
        </c:ser>
        <c:dLbls>
          <c:showLegendKey val="0"/>
          <c:showVal val="0"/>
          <c:showCatName val="0"/>
          <c:showSerName val="0"/>
          <c:showPercent val="0"/>
          <c:showBubbleSize val="0"/>
        </c:dLbls>
        <c:axId val="139999488"/>
        <c:axId val="140005760"/>
      </c:scatterChart>
      <c:valAx>
        <c:axId val="139999488"/>
        <c:scaling>
          <c:orientation val="minMax"/>
        </c:scaling>
        <c:delete val="0"/>
        <c:axPos val="b"/>
        <c:title>
          <c:tx>
            <c:rich>
              <a:bodyPr/>
              <a:lstStyle/>
              <a:p>
                <a:pPr>
                  <a:defRPr sz="1075" b="1" i="1" u="none" strike="noStrike" baseline="0">
                    <a:solidFill>
                      <a:srgbClr val="000000"/>
                    </a:solidFill>
                    <a:latin typeface="Arial"/>
                    <a:ea typeface="Arial"/>
                    <a:cs typeface="Arial"/>
                  </a:defRPr>
                </a:pPr>
                <a:r>
                  <a:rPr lang="en-US"/>
                  <a:t>x</a:t>
                </a:r>
              </a:p>
            </c:rich>
          </c:tx>
          <c:layout>
            <c:manualLayout>
              <c:xMode val="edge"/>
              <c:yMode val="edge"/>
              <c:x val="0.93333567041183496"/>
              <c:y val="0.41025787781120437"/>
            </c:manualLayout>
          </c:layout>
          <c:overlay val="0"/>
          <c:spPr>
            <a:noFill/>
            <a:ln w="25400">
              <a:noFill/>
            </a:ln>
          </c:spPr>
        </c:title>
        <c:numFmt formatCode="0.0" sourceLinked="0"/>
        <c:majorTickMark val="out"/>
        <c:minorTickMark val="none"/>
        <c:tickLblPos val="nextTo"/>
        <c:spPr>
          <a:ln w="3175">
            <a:solidFill>
              <a:srgbClr val="333399"/>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0005760"/>
        <c:crosses val="autoZero"/>
        <c:crossBetween val="midCat"/>
      </c:valAx>
      <c:valAx>
        <c:axId val="14000576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a:ea typeface="Times New Roman"/>
                <a:cs typeface="Times New Roman"/>
              </a:defRPr>
            </a:pPr>
            <a:endParaRPr lang="en-US"/>
          </a:p>
        </c:txPr>
        <c:crossAx val="139999488"/>
        <c:crosses val="autoZero"/>
        <c:crossBetween val="midCat"/>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496538001932547E-2"/>
          <c:y val="6.2043906185679079E-2"/>
          <c:w val="0.91334999056598376"/>
          <c:h val="0.8795636112205093"/>
        </c:manualLayout>
      </c:layout>
      <c:scatterChart>
        <c:scatterStyle val="lineMarker"/>
        <c:varyColors val="0"/>
        <c:ser>
          <c:idx val="0"/>
          <c:order val="0"/>
          <c:spPr>
            <a:ln w="25400">
              <a:solidFill>
                <a:srgbClr val="00FF00"/>
              </a:solidFill>
              <a:prstDash val="solid"/>
            </a:ln>
          </c:spPr>
          <c:marker>
            <c:symbol val="none"/>
          </c:marker>
          <c:xVal>
            <c:numRef>
              <c:f>Sheet3!$M$3:$M$203</c:f>
              <c:numCache>
                <c:formatCode>0.00</c:formatCode>
                <c:ptCount val="201"/>
                <c:pt idx="0">
                  <c:v>-60</c:v>
                </c:pt>
                <c:pt idx="1">
                  <c:v>-59.325000000000003</c:v>
                </c:pt>
                <c:pt idx="2">
                  <c:v>-58.650000000000006</c:v>
                </c:pt>
                <c:pt idx="3">
                  <c:v>-57.975000000000009</c:v>
                </c:pt>
                <c:pt idx="4">
                  <c:v>-57.300000000000011</c:v>
                </c:pt>
                <c:pt idx="5">
                  <c:v>-56.625000000000014</c:v>
                </c:pt>
                <c:pt idx="6">
                  <c:v>-55.950000000000017</c:v>
                </c:pt>
                <c:pt idx="7">
                  <c:v>-55.27500000000002</c:v>
                </c:pt>
                <c:pt idx="8">
                  <c:v>-54.600000000000023</c:v>
                </c:pt>
                <c:pt idx="9">
                  <c:v>-53.925000000000026</c:v>
                </c:pt>
                <c:pt idx="10">
                  <c:v>-53.250000000000028</c:v>
                </c:pt>
                <c:pt idx="11">
                  <c:v>-52.575000000000031</c:v>
                </c:pt>
                <c:pt idx="12">
                  <c:v>-51.900000000000034</c:v>
                </c:pt>
                <c:pt idx="13">
                  <c:v>-51.225000000000037</c:v>
                </c:pt>
                <c:pt idx="14">
                  <c:v>-50.55000000000004</c:v>
                </c:pt>
                <c:pt idx="15">
                  <c:v>-49.875000000000043</c:v>
                </c:pt>
                <c:pt idx="16">
                  <c:v>-49.200000000000045</c:v>
                </c:pt>
                <c:pt idx="17">
                  <c:v>-48.525000000000048</c:v>
                </c:pt>
                <c:pt idx="18">
                  <c:v>-47.850000000000051</c:v>
                </c:pt>
                <c:pt idx="19">
                  <c:v>-47.175000000000054</c:v>
                </c:pt>
                <c:pt idx="20">
                  <c:v>-46.500000000000057</c:v>
                </c:pt>
                <c:pt idx="21">
                  <c:v>-45.82500000000006</c:v>
                </c:pt>
                <c:pt idx="22">
                  <c:v>-45.150000000000063</c:v>
                </c:pt>
                <c:pt idx="23">
                  <c:v>-44.475000000000065</c:v>
                </c:pt>
                <c:pt idx="24">
                  <c:v>-43.800000000000068</c:v>
                </c:pt>
                <c:pt idx="25">
                  <c:v>-43.125000000000071</c:v>
                </c:pt>
                <c:pt idx="26">
                  <c:v>-42.450000000000074</c:v>
                </c:pt>
                <c:pt idx="27">
                  <c:v>-41.775000000000077</c:v>
                </c:pt>
                <c:pt idx="28">
                  <c:v>-41.10000000000008</c:v>
                </c:pt>
                <c:pt idx="29">
                  <c:v>-40.425000000000082</c:v>
                </c:pt>
                <c:pt idx="30">
                  <c:v>-39.750000000000085</c:v>
                </c:pt>
                <c:pt idx="31">
                  <c:v>-39.075000000000088</c:v>
                </c:pt>
                <c:pt idx="32">
                  <c:v>-38.400000000000091</c:v>
                </c:pt>
                <c:pt idx="33">
                  <c:v>-37.725000000000094</c:v>
                </c:pt>
                <c:pt idx="34">
                  <c:v>-37.050000000000097</c:v>
                </c:pt>
                <c:pt idx="35">
                  <c:v>-36.375000000000099</c:v>
                </c:pt>
                <c:pt idx="36">
                  <c:v>-35.700000000000102</c:v>
                </c:pt>
                <c:pt idx="37">
                  <c:v>-35.025000000000105</c:v>
                </c:pt>
                <c:pt idx="38">
                  <c:v>-34.350000000000108</c:v>
                </c:pt>
                <c:pt idx="39">
                  <c:v>-33.675000000000111</c:v>
                </c:pt>
                <c:pt idx="40">
                  <c:v>-33.000000000000114</c:v>
                </c:pt>
                <c:pt idx="41">
                  <c:v>-32.325000000000117</c:v>
                </c:pt>
                <c:pt idx="42">
                  <c:v>-31.650000000000116</c:v>
                </c:pt>
                <c:pt idx="43">
                  <c:v>-30.975000000000115</c:v>
                </c:pt>
                <c:pt idx="44">
                  <c:v>-30.300000000000114</c:v>
                </c:pt>
                <c:pt idx="45">
                  <c:v>-29.625000000000114</c:v>
                </c:pt>
                <c:pt idx="46">
                  <c:v>-28.950000000000113</c:v>
                </c:pt>
                <c:pt idx="47">
                  <c:v>-28.275000000000112</c:v>
                </c:pt>
                <c:pt idx="48">
                  <c:v>-27.600000000000112</c:v>
                </c:pt>
                <c:pt idx="49">
                  <c:v>-26.925000000000111</c:v>
                </c:pt>
                <c:pt idx="50">
                  <c:v>-26.25000000000011</c:v>
                </c:pt>
                <c:pt idx="51">
                  <c:v>-25.575000000000109</c:v>
                </c:pt>
                <c:pt idx="52">
                  <c:v>-24.900000000000109</c:v>
                </c:pt>
                <c:pt idx="53">
                  <c:v>-24.225000000000108</c:v>
                </c:pt>
                <c:pt idx="54">
                  <c:v>-23.550000000000107</c:v>
                </c:pt>
                <c:pt idx="55">
                  <c:v>-22.875000000000107</c:v>
                </c:pt>
                <c:pt idx="56">
                  <c:v>-22.200000000000106</c:v>
                </c:pt>
                <c:pt idx="57">
                  <c:v>-21.525000000000105</c:v>
                </c:pt>
                <c:pt idx="58">
                  <c:v>-20.850000000000104</c:v>
                </c:pt>
                <c:pt idx="59">
                  <c:v>-20.175000000000104</c:v>
                </c:pt>
                <c:pt idx="60">
                  <c:v>-19.500000000000103</c:v>
                </c:pt>
                <c:pt idx="61">
                  <c:v>-18.825000000000102</c:v>
                </c:pt>
                <c:pt idx="62">
                  <c:v>-18.150000000000102</c:v>
                </c:pt>
                <c:pt idx="63">
                  <c:v>-17.475000000000101</c:v>
                </c:pt>
                <c:pt idx="64">
                  <c:v>-16.8000000000001</c:v>
                </c:pt>
                <c:pt idx="65">
                  <c:v>-16.125000000000099</c:v>
                </c:pt>
                <c:pt idx="66">
                  <c:v>-15.450000000000099</c:v>
                </c:pt>
                <c:pt idx="67">
                  <c:v>-14.775000000000098</c:v>
                </c:pt>
                <c:pt idx="68">
                  <c:v>-14.100000000000097</c:v>
                </c:pt>
                <c:pt idx="69">
                  <c:v>-13.425000000000097</c:v>
                </c:pt>
                <c:pt idx="70">
                  <c:v>-12.750000000000096</c:v>
                </c:pt>
                <c:pt idx="71">
                  <c:v>-12.075000000000095</c:v>
                </c:pt>
                <c:pt idx="72">
                  <c:v>-11.400000000000095</c:v>
                </c:pt>
                <c:pt idx="73">
                  <c:v>-10.725000000000094</c:v>
                </c:pt>
                <c:pt idx="74">
                  <c:v>-10.050000000000093</c:v>
                </c:pt>
                <c:pt idx="75">
                  <c:v>-9.3750000000000924</c:v>
                </c:pt>
                <c:pt idx="76">
                  <c:v>-8.7000000000000917</c:v>
                </c:pt>
                <c:pt idx="77">
                  <c:v>-8.0250000000000909</c:v>
                </c:pt>
                <c:pt idx="78">
                  <c:v>-7.3500000000000911</c:v>
                </c:pt>
                <c:pt idx="79">
                  <c:v>-6.6750000000000913</c:v>
                </c:pt>
                <c:pt idx="80">
                  <c:v>-6.0000000000000915</c:v>
                </c:pt>
                <c:pt idx="81">
                  <c:v>-5.3250000000000917</c:v>
                </c:pt>
                <c:pt idx="82">
                  <c:v>-4.6500000000000918</c:v>
                </c:pt>
                <c:pt idx="83">
                  <c:v>-3.975000000000092</c:v>
                </c:pt>
                <c:pt idx="84">
                  <c:v>-3.3000000000000922</c:v>
                </c:pt>
                <c:pt idx="85">
                  <c:v>-2.6250000000000924</c:v>
                </c:pt>
                <c:pt idx="86">
                  <c:v>-1.9500000000000923</c:v>
                </c:pt>
                <c:pt idx="87">
                  <c:v>-1.2750000000000923</c:v>
                </c:pt>
                <c:pt idx="88">
                  <c:v>-0.60000000000009224</c:v>
                </c:pt>
                <c:pt idx="89">
                  <c:v>7.4999999999907807E-2</c:v>
                </c:pt>
                <c:pt idx="90">
                  <c:v>0.74999999999990785</c:v>
                </c:pt>
                <c:pt idx="91">
                  <c:v>1.4249999999999079</c:v>
                </c:pt>
                <c:pt idx="92">
                  <c:v>2.0999999999999082</c:v>
                </c:pt>
                <c:pt idx="93">
                  <c:v>2.774999999999908</c:v>
                </c:pt>
                <c:pt idx="94">
                  <c:v>3.4499999999999078</c:v>
                </c:pt>
                <c:pt idx="95">
                  <c:v>4.1249999999999076</c:v>
                </c:pt>
                <c:pt idx="96">
                  <c:v>4.7999999999999075</c:v>
                </c:pt>
                <c:pt idx="97">
                  <c:v>5.4749999999999073</c:v>
                </c:pt>
                <c:pt idx="98">
                  <c:v>6.1499999999999071</c:v>
                </c:pt>
                <c:pt idx="99">
                  <c:v>6.8249999999999069</c:v>
                </c:pt>
                <c:pt idx="100">
                  <c:v>7.4999999999999067</c:v>
                </c:pt>
                <c:pt idx="101">
                  <c:v>8.1749999999999066</c:v>
                </c:pt>
                <c:pt idx="102">
                  <c:v>8.8499999999999073</c:v>
                </c:pt>
                <c:pt idx="103">
                  <c:v>9.524999999999908</c:v>
                </c:pt>
                <c:pt idx="104">
                  <c:v>10.199999999999909</c:v>
                </c:pt>
                <c:pt idx="105">
                  <c:v>10.874999999999909</c:v>
                </c:pt>
                <c:pt idx="106">
                  <c:v>11.54999999999991</c:v>
                </c:pt>
                <c:pt idx="107">
                  <c:v>12.224999999999911</c:v>
                </c:pt>
                <c:pt idx="108">
                  <c:v>12.899999999999912</c:v>
                </c:pt>
                <c:pt idx="109">
                  <c:v>13.574999999999912</c:v>
                </c:pt>
                <c:pt idx="110">
                  <c:v>14.249999999999913</c:v>
                </c:pt>
                <c:pt idx="111">
                  <c:v>14.924999999999914</c:v>
                </c:pt>
                <c:pt idx="112">
                  <c:v>15.599999999999914</c:v>
                </c:pt>
                <c:pt idx="113">
                  <c:v>16.274999999999913</c:v>
                </c:pt>
                <c:pt idx="114">
                  <c:v>16.949999999999914</c:v>
                </c:pt>
                <c:pt idx="115">
                  <c:v>17.624999999999915</c:v>
                </c:pt>
                <c:pt idx="116">
                  <c:v>18.299999999999915</c:v>
                </c:pt>
                <c:pt idx="117">
                  <c:v>18.974999999999916</c:v>
                </c:pt>
                <c:pt idx="118">
                  <c:v>19.649999999999917</c:v>
                </c:pt>
                <c:pt idx="119">
                  <c:v>20.324999999999918</c:v>
                </c:pt>
                <c:pt idx="120">
                  <c:v>20.999999999999918</c:v>
                </c:pt>
                <c:pt idx="121">
                  <c:v>21.674999999999919</c:v>
                </c:pt>
                <c:pt idx="122">
                  <c:v>22.34999999999992</c:v>
                </c:pt>
                <c:pt idx="123">
                  <c:v>23.02499999999992</c:v>
                </c:pt>
                <c:pt idx="124">
                  <c:v>23.699999999999921</c:v>
                </c:pt>
                <c:pt idx="125">
                  <c:v>24.374999999999922</c:v>
                </c:pt>
                <c:pt idx="126">
                  <c:v>25.049999999999923</c:v>
                </c:pt>
                <c:pt idx="127">
                  <c:v>25.724999999999923</c:v>
                </c:pt>
                <c:pt idx="128">
                  <c:v>26.399999999999924</c:v>
                </c:pt>
                <c:pt idx="129">
                  <c:v>27.074999999999925</c:v>
                </c:pt>
                <c:pt idx="130">
                  <c:v>27.749999999999925</c:v>
                </c:pt>
                <c:pt idx="131">
                  <c:v>28.424999999999926</c:v>
                </c:pt>
                <c:pt idx="132">
                  <c:v>29.099999999999927</c:v>
                </c:pt>
                <c:pt idx="133">
                  <c:v>29.774999999999928</c:v>
                </c:pt>
                <c:pt idx="134">
                  <c:v>30.449999999999928</c:v>
                </c:pt>
                <c:pt idx="135">
                  <c:v>31.124999999999929</c:v>
                </c:pt>
                <c:pt idx="136">
                  <c:v>31.79999999999993</c:v>
                </c:pt>
                <c:pt idx="137">
                  <c:v>32.47499999999993</c:v>
                </c:pt>
                <c:pt idx="138">
                  <c:v>33.149999999999928</c:v>
                </c:pt>
                <c:pt idx="139">
                  <c:v>33.824999999999925</c:v>
                </c:pt>
                <c:pt idx="140">
                  <c:v>34.499999999999922</c:v>
                </c:pt>
                <c:pt idx="141">
                  <c:v>35.174999999999919</c:v>
                </c:pt>
                <c:pt idx="142">
                  <c:v>35.849999999999916</c:v>
                </c:pt>
                <c:pt idx="143">
                  <c:v>36.524999999999913</c:v>
                </c:pt>
                <c:pt idx="144">
                  <c:v>37.19999999999991</c:v>
                </c:pt>
                <c:pt idx="145">
                  <c:v>37.874999999999908</c:v>
                </c:pt>
                <c:pt idx="146">
                  <c:v>38.549999999999905</c:v>
                </c:pt>
                <c:pt idx="147">
                  <c:v>39.224999999999902</c:v>
                </c:pt>
                <c:pt idx="148">
                  <c:v>39.899999999999899</c:v>
                </c:pt>
                <c:pt idx="149">
                  <c:v>40.574999999999896</c:v>
                </c:pt>
                <c:pt idx="150">
                  <c:v>41.249999999999893</c:v>
                </c:pt>
                <c:pt idx="151">
                  <c:v>41.924999999999891</c:v>
                </c:pt>
                <c:pt idx="152">
                  <c:v>42.599999999999888</c:v>
                </c:pt>
                <c:pt idx="153">
                  <c:v>43.274999999999885</c:v>
                </c:pt>
                <c:pt idx="154">
                  <c:v>43.949999999999882</c:v>
                </c:pt>
                <c:pt idx="155">
                  <c:v>44.624999999999879</c:v>
                </c:pt>
                <c:pt idx="156">
                  <c:v>45.299999999999876</c:v>
                </c:pt>
                <c:pt idx="157">
                  <c:v>45.974999999999874</c:v>
                </c:pt>
                <c:pt idx="158">
                  <c:v>46.649999999999871</c:v>
                </c:pt>
                <c:pt idx="159">
                  <c:v>47.324999999999868</c:v>
                </c:pt>
                <c:pt idx="160">
                  <c:v>47.999999999999865</c:v>
                </c:pt>
                <c:pt idx="161">
                  <c:v>48.674999999999862</c:v>
                </c:pt>
                <c:pt idx="162">
                  <c:v>49.349999999999859</c:v>
                </c:pt>
                <c:pt idx="163">
                  <c:v>50.024999999999856</c:v>
                </c:pt>
                <c:pt idx="164">
                  <c:v>50.699999999999854</c:v>
                </c:pt>
                <c:pt idx="165">
                  <c:v>51.374999999999851</c:v>
                </c:pt>
                <c:pt idx="166">
                  <c:v>52.049999999999848</c:v>
                </c:pt>
                <c:pt idx="167">
                  <c:v>52.724999999999845</c:v>
                </c:pt>
                <c:pt idx="168">
                  <c:v>53.399999999999842</c:v>
                </c:pt>
                <c:pt idx="169">
                  <c:v>54.074999999999839</c:v>
                </c:pt>
                <c:pt idx="170">
                  <c:v>54.749999999999837</c:v>
                </c:pt>
                <c:pt idx="171">
                  <c:v>55.424999999999834</c:v>
                </c:pt>
                <c:pt idx="172">
                  <c:v>56.099999999999831</c:v>
                </c:pt>
                <c:pt idx="173">
                  <c:v>56.774999999999828</c:v>
                </c:pt>
                <c:pt idx="174">
                  <c:v>57.449999999999825</c:v>
                </c:pt>
                <c:pt idx="175">
                  <c:v>58.124999999999822</c:v>
                </c:pt>
                <c:pt idx="176">
                  <c:v>58.79999999999982</c:v>
                </c:pt>
                <c:pt idx="177">
                  <c:v>59.474999999999817</c:v>
                </c:pt>
                <c:pt idx="178">
                  <c:v>60.149999999999814</c:v>
                </c:pt>
                <c:pt idx="179">
                  <c:v>60.824999999999811</c:v>
                </c:pt>
                <c:pt idx="180">
                  <c:v>61.499999999999808</c:v>
                </c:pt>
                <c:pt idx="181">
                  <c:v>62.174999999999805</c:v>
                </c:pt>
                <c:pt idx="182">
                  <c:v>62.849999999999802</c:v>
                </c:pt>
                <c:pt idx="183">
                  <c:v>63.5249999999998</c:v>
                </c:pt>
                <c:pt idx="184">
                  <c:v>64.199999999999804</c:v>
                </c:pt>
                <c:pt idx="185">
                  <c:v>64.874999999999801</c:v>
                </c:pt>
                <c:pt idx="186">
                  <c:v>65.549999999999798</c:v>
                </c:pt>
                <c:pt idx="187">
                  <c:v>66.224999999999795</c:v>
                </c:pt>
                <c:pt idx="188">
                  <c:v>66.899999999999793</c:v>
                </c:pt>
                <c:pt idx="189">
                  <c:v>67.57499999999979</c:v>
                </c:pt>
                <c:pt idx="190">
                  <c:v>68.249999999999787</c:v>
                </c:pt>
                <c:pt idx="191">
                  <c:v>68.924999999999784</c:v>
                </c:pt>
                <c:pt idx="192">
                  <c:v>69.599999999999781</c:v>
                </c:pt>
                <c:pt idx="193">
                  <c:v>70.274999999999778</c:v>
                </c:pt>
                <c:pt idx="194">
                  <c:v>70.949999999999775</c:v>
                </c:pt>
                <c:pt idx="195">
                  <c:v>71.624999999999773</c:v>
                </c:pt>
                <c:pt idx="196">
                  <c:v>72.29999999999977</c:v>
                </c:pt>
                <c:pt idx="197">
                  <c:v>72.974999999999767</c:v>
                </c:pt>
                <c:pt idx="198">
                  <c:v>73.649999999999764</c:v>
                </c:pt>
                <c:pt idx="199">
                  <c:v>74.324999999999761</c:v>
                </c:pt>
                <c:pt idx="200">
                  <c:v>74.999999999999758</c:v>
                </c:pt>
              </c:numCache>
            </c:numRef>
          </c:xVal>
          <c:yVal>
            <c:numRef>
              <c:f>Sheet3!$O$3:$O$203</c:f>
              <c:numCache>
                <c:formatCode>0.00000</c:formatCode>
                <c:ptCount val="201"/>
                <c:pt idx="0">
                  <c:v>-0.8660254037844386</c:v>
                </c:pt>
                <c:pt idx="1">
                  <c:v>-0.86007495611019469</c:v>
                </c:pt>
                <c:pt idx="2">
                  <c:v>-0.8540051388850991</c:v>
                </c:pt>
                <c:pt idx="3">
                  <c:v>-0.84781679453730407</c:v>
                </c:pt>
                <c:pt idx="4">
                  <c:v>-0.84151078194530626</c:v>
                </c:pt>
                <c:pt idx="5">
                  <c:v>-0.83508797631874321</c:v>
                </c:pt>
                <c:pt idx="6">
                  <c:v>-0.82854926907692383</c:v>
                </c:pt>
                <c:pt idx="7">
                  <c:v>-0.82189556772510797</c:v>
                </c:pt>
                <c:pt idx="8">
                  <c:v>-0.81512779572855443</c:v>
                </c:pt>
                <c:pt idx="9">
                  <c:v>-0.80824689238435321</c:v>
                </c:pt>
                <c:pt idx="10">
                  <c:v>-0.80125381269106088</c:v>
                </c:pt>
                <c:pt idx="11">
                  <c:v>-0.79414952721615673</c:v>
                </c:pt>
                <c:pt idx="12">
                  <c:v>-0.78693502196133769</c:v>
                </c:pt>
                <c:pt idx="13">
                  <c:v>-0.77961129822567155</c:v>
                </c:pt>
                <c:pt idx="14">
                  <c:v>-0.77217937246662738</c:v>
                </c:pt>
                <c:pt idx="15">
                  <c:v>-0.76464027615900076</c:v>
                </c:pt>
                <c:pt idx="16">
                  <c:v>-0.75699505565175695</c:v>
                </c:pt>
                <c:pt idx="17">
                  <c:v>-0.74924477202280715</c:v>
                </c:pt>
                <c:pt idx="18">
                  <c:v>-0.74139050093174275</c:v>
                </c:pt>
                <c:pt idx="19">
                  <c:v>-0.73343333247054421</c:v>
                </c:pt>
                <c:pt idx="20">
                  <c:v>-0.7253743710122883</c:v>
                </c:pt>
                <c:pt idx="21">
                  <c:v>-0.71721473505787137</c:v>
                </c:pt>
                <c:pt idx="22">
                  <c:v>-0.70895555708077418</c:v>
                </c:pt>
                <c:pt idx="23">
                  <c:v>-0.70059798336988499</c:v>
                </c:pt>
                <c:pt idx="24">
                  <c:v>-0.69214317387040769</c:v>
                </c:pt>
                <c:pt idx="25">
                  <c:v>-0.68359230202287224</c:v>
                </c:pt>
                <c:pt idx="26">
                  <c:v>-0.67494655460027386</c:v>
                </c:pt>
                <c:pt idx="27">
                  <c:v>-0.66620713154336131</c:v>
                </c:pt>
                <c:pt idx="28">
                  <c:v>-0.65737524579409679</c:v>
                </c:pt>
                <c:pt idx="29">
                  <c:v>-0.64845212312731249</c:v>
                </c:pt>
                <c:pt idx="30">
                  <c:v>-0.6394390019805859</c:v>
                </c:pt>
                <c:pt idx="31">
                  <c:v>-0.63033713328235674</c:v>
                </c:pt>
                <c:pt idx="32">
                  <c:v>-0.62114778027831163</c:v>
                </c:pt>
                <c:pt idx="33">
                  <c:v>-0.61187221835605821</c:v>
                </c:pt>
                <c:pt idx="34">
                  <c:v>-0.60251173486811471</c:v>
                </c:pt>
                <c:pt idx="35">
                  <c:v>-0.5930676289532385</c:v>
                </c:pt>
                <c:pt idx="36">
                  <c:v>-0.58354121135611892</c:v>
                </c:pt>
                <c:pt idx="37">
                  <c:v>-0.57393380424545981</c:v>
                </c:pt>
                <c:pt idx="38">
                  <c:v>-0.56424674103047556</c:v>
                </c:pt>
                <c:pt idx="39">
                  <c:v>-0.55448136617582811</c:v>
                </c:pt>
                <c:pt idx="40">
                  <c:v>-0.54463903501502875</c:v>
                </c:pt>
                <c:pt idx="41">
                  <c:v>-0.5347211135623321</c:v>
                </c:pt>
                <c:pt idx="42">
                  <c:v>-0.5247289783231468</c:v>
                </c:pt>
                <c:pt idx="43">
                  <c:v>-0.51466401610299184</c:v>
                </c:pt>
                <c:pt idx="44">
                  <c:v>-0.50452762381502092</c:v>
                </c:pt>
                <c:pt idx="45">
                  <c:v>-0.49432120828614629</c:v>
                </c:pt>
                <c:pt idx="46">
                  <c:v>-0.48404618606178507</c:v>
                </c:pt>
                <c:pt idx="47">
                  <c:v>-0.47370398320925738</c:v>
                </c:pt>
                <c:pt idx="48">
                  <c:v>-0.46329603511986345</c:v>
                </c:pt>
                <c:pt idx="49">
                  <c:v>-0.45282378630966519</c:v>
                </c:pt>
                <c:pt idx="50">
                  <c:v>-0.44228869021900297</c:v>
                </c:pt>
                <c:pt idx="51">
                  <c:v>-0.43169220901077271</c:v>
                </c:pt>
                <c:pt idx="52">
                  <c:v>-0.42103581336749274</c:v>
                </c:pt>
                <c:pt idx="53">
                  <c:v>-0.41032098228718827</c:v>
                </c:pt>
                <c:pt idx="54">
                  <c:v>-0.39954920287812173</c:v>
                </c:pt>
                <c:pt idx="55">
                  <c:v>-0.38872197015239729</c:v>
                </c:pt>
                <c:pt idx="56">
                  <c:v>-0.37784078681846883</c:v>
                </c:pt>
                <c:pt idx="57">
                  <c:v>-0.3669071630725792</c:v>
                </c:pt>
                <c:pt idx="58">
                  <c:v>-0.35592261638916056</c:v>
                </c:pt>
                <c:pt idx="59">
                  <c:v>-0.34488867131022477</c:v>
                </c:pt>
                <c:pt idx="60">
                  <c:v>-0.33380685923377262</c:v>
                </c:pt>
                <c:pt idx="61">
                  <c:v>-0.32267871820125116</c:v>
                </c:pt>
                <c:pt idx="62">
                  <c:v>-0.31150579268408984</c:v>
                </c:pt>
                <c:pt idx="63">
                  <c:v>-0.3002896333693435</c:v>
                </c:pt>
                <c:pt idx="64">
                  <c:v>-0.28903179694447323</c:v>
                </c:pt>
                <c:pt idx="65">
                  <c:v>-0.27773384588129385</c:v>
                </c:pt>
                <c:pt idx="66">
                  <c:v>-0.26639734821911909</c:v>
                </c:pt>
                <c:pt idx="67">
                  <c:v>-0.25502387734713394</c:v>
                </c:pt>
                <c:pt idx="68">
                  <c:v>-0.24361501178602415</c:v>
                </c:pt>
                <c:pt idx="69">
                  <c:v>-0.2321723349688942</c:v>
                </c:pt>
                <c:pt idx="70">
                  <c:v>-0.22069743502150274</c:v>
                </c:pt>
                <c:pt idx="71">
                  <c:v>-0.20919190454184722</c:v>
                </c:pt>
                <c:pt idx="72">
                  <c:v>-0.19765734037912774</c:v>
                </c:pt>
                <c:pt idx="73">
                  <c:v>-0.18609534341212078</c:v>
                </c:pt>
                <c:pt idx="74">
                  <c:v>-0.17450751832699357</c:v>
                </c:pt>
                <c:pt idx="75">
                  <c:v>-0.16289547339459032</c:v>
                </c:pt>
                <c:pt idx="76">
                  <c:v>-0.15126082024722079</c:v>
                </c:pt>
                <c:pt idx="77">
                  <c:v>-0.13960517365498221</c:v>
                </c:pt>
                <c:pt idx="78">
                  <c:v>-0.12793015130164587</c:v>
                </c:pt>
                <c:pt idx="79">
                  <c:v>-0.11623737356013927</c:v>
                </c:pt>
                <c:pt idx="80">
                  <c:v>-0.10452846326765507</c:v>
                </c:pt>
                <c:pt idx="81">
                  <c:v>-9.2805045500417807E-2</c:v>
                </c:pt>
                <c:pt idx="82">
                  <c:v>-8.106874734814036E-2</c:v>
                </c:pt>
                <c:pt idx="83">
                  <c:v>-6.9321197688200359E-2</c:v>
                </c:pt>
                <c:pt idx="84">
                  <c:v>-5.7564026959568887E-2</c:v>
                </c:pt>
                <c:pt idx="85">
                  <c:v>-4.5798866936522381E-2</c:v>
                </c:pt>
                <c:pt idx="86">
                  <c:v>-3.4027350502169061E-2</c:v>
                </c:pt>
                <c:pt idx="87">
                  <c:v>-2.2251111421821613E-2</c:v>
                </c:pt>
                <c:pt idx="88">
                  <c:v>-1.0471784116247402E-2</c:v>
                </c:pt>
                <c:pt idx="89">
                  <c:v>1.3089965651723544E-3</c:v>
                </c:pt>
                <c:pt idx="90">
                  <c:v>1.3089595571342831E-2</c:v>
                </c:pt>
                <c:pt idx="91">
                  <c:v>2.4868377876383858E-2</c:v>
                </c:pt>
                <c:pt idx="92">
                  <c:v>3.6643708706554666E-2</c:v>
                </c:pt>
                <c:pt idx="93">
                  <c:v>4.8413953767143705E-2</c:v>
                </c:pt>
                <c:pt idx="94">
                  <c:v>6.017747946929184E-2</c:v>
                </c:pt>
                <c:pt idx="95">
                  <c:v>7.1932653156717777E-2</c:v>
                </c:pt>
                <c:pt idx="96">
                  <c:v>8.3677843332313873E-2</c:v>
                </c:pt>
                <c:pt idx="97">
                  <c:v>9.541141988458117E-2</c:v>
                </c:pt>
                <c:pt idx="98">
                  <c:v>0.10713175431387204</c:v>
                </c:pt>
                <c:pt idx="99">
                  <c:v>0.1188372199584093</c:v>
                </c:pt>
                <c:pt idx="100">
                  <c:v>0.13052619222004999</c:v>
                </c:pt>
                <c:pt idx="101">
                  <c:v>0.14219704878976289</c:v>
                </c:pt>
                <c:pt idx="102">
                  <c:v>0.15384816987278846</c:v>
                </c:pt>
                <c:pt idx="103">
                  <c:v>0.16547793841344943</c:v>
                </c:pt>
                <c:pt idx="104">
                  <c:v>0.17708474031958171</c:v>
                </c:pt>
                <c:pt idx="105">
                  <c:v>0.18866696468655367</c:v>
                </c:pt>
                <c:pt idx="106">
                  <c:v>0.20022300402084311</c:v>
                </c:pt>
                <c:pt idx="107">
                  <c:v>0.21175125446314089</c:v>
                </c:pt>
                <c:pt idx="108">
                  <c:v>0.22325011601094985</c:v>
                </c:pt>
                <c:pt idx="109">
                  <c:v>0.23471799274064914</c:v>
                </c:pt>
                <c:pt idx="110">
                  <c:v>0.24615329302899155</c:v>
                </c:pt>
                <c:pt idx="111">
                  <c:v>0.25755442977400472</c:v>
                </c:pt>
                <c:pt idx="112">
                  <c:v>0.26891982061526426</c:v>
                </c:pt>
                <c:pt idx="113">
                  <c:v>0.28024788815350948</c:v>
                </c:pt>
                <c:pt idx="114">
                  <c:v>0.29153706016956993</c:v>
                </c:pt>
                <c:pt idx="115">
                  <c:v>0.30278576984257316</c:v>
                </c:pt>
                <c:pt idx="116">
                  <c:v>0.31399245596740349</c:v>
                </c:pt>
                <c:pt idx="117">
                  <c:v>0.32515556317138133</c:v>
                </c:pt>
                <c:pt idx="118">
                  <c:v>0.33627354213013244</c:v>
                </c:pt>
                <c:pt idx="119">
                  <c:v>0.34734484978261876</c:v>
                </c:pt>
                <c:pt idx="120">
                  <c:v>0.35836794954529894</c:v>
                </c:pt>
                <c:pt idx="121">
                  <c:v>0.36934131152539063</c:v>
                </c:pt>
                <c:pt idx="122">
                  <c:v>0.38026341273320363</c:v>
                </c:pt>
                <c:pt idx="123">
                  <c:v>0.39113273729351544</c:v>
                </c:pt>
                <c:pt idx="124">
                  <c:v>0.40194777665595888</c:v>
                </c:pt>
                <c:pt idx="125">
                  <c:v>0.4127070298043935</c:v>
                </c:pt>
                <c:pt idx="126">
                  <c:v>0.42340900346523103</c:v>
                </c:pt>
                <c:pt idx="127">
                  <c:v>0.4340522123146866</c:v>
                </c:pt>
                <c:pt idx="128">
                  <c:v>0.44463517918492629</c:v>
                </c:pt>
                <c:pt idx="129">
                  <c:v>0.45515643526908262</c:v>
                </c:pt>
                <c:pt idx="130">
                  <c:v>0.46561452032511025</c:v>
                </c:pt>
                <c:pt idx="131">
                  <c:v>0.47600798287845203</c:v>
                </c:pt>
                <c:pt idx="132">
                  <c:v>0.48633538042348934</c:v>
                </c:pt>
                <c:pt idx="133">
                  <c:v>0.49659527962374639</c:v>
                </c:pt>
                <c:pt idx="134">
                  <c:v>0.50678625651082299</c:v>
                </c:pt>
                <c:pt idx="135">
                  <c:v>0.5169068966820265</c:v>
                </c:pt>
                <c:pt idx="136">
                  <c:v>0.52695579549667648</c:v>
                </c:pt>
                <c:pt idx="137">
                  <c:v>0.53693155827105454</c:v>
                </c:pt>
                <c:pt idx="138">
                  <c:v>0.54683280047197125</c:v>
                </c:pt>
                <c:pt idx="139">
                  <c:v>0.55665814790892654</c:v>
                </c:pt>
                <c:pt idx="140">
                  <c:v>0.56640623692483172</c:v>
                </c:pt>
                <c:pt idx="141">
                  <c:v>0.57607571458527196</c:v>
                </c:pt>
                <c:pt idx="142">
                  <c:v>0.58566523886627941</c:v>
                </c:pt>
                <c:pt idx="143">
                  <c:v>0.59517347884059213</c:v>
                </c:pt>
                <c:pt idx="144">
                  <c:v>0.60459911486237361</c:v>
                </c:pt>
                <c:pt idx="145">
                  <c:v>0.6139408387503652</c:v>
                </c:pt>
                <c:pt idx="146">
                  <c:v>0.62319735396944897</c:v>
                </c:pt>
                <c:pt idx="147">
                  <c:v>0.6323673758105931</c:v>
                </c:pt>
                <c:pt idx="148">
                  <c:v>0.64144963156915646</c:v>
                </c:pt>
                <c:pt idx="149">
                  <c:v>0.65044286072152646</c:v>
                </c:pt>
                <c:pt idx="150">
                  <c:v>0.65934581510006751</c:v>
                </c:pt>
                <c:pt idx="151">
                  <c:v>0.6681572590663527</c:v>
                </c:pt>
                <c:pt idx="152">
                  <c:v>0.67687596968265928</c:v>
                </c:pt>
                <c:pt idx="153">
                  <c:v>0.68550073688169832</c:v>
                </c:pt>
                <c:pt idx="154">
                  <c:v>0.69403036363456017</c:v>
                </c:pt>
                <c:pt idx="155">
                  <c:v>0.70246366611685029</c:v>
                </c:pt>
                <c:pt idx="156">
                  <c:v>0.71079947387299092</c:v>
                </c:pt>
                <c:pt idx="157">
                  <c:v>0.71903662997866902</c:v>
                </c:pt>
                <c:pt idx="158">
                  <c:v>0.72717399120140525</c:v>
                </c:pt>
                <c:pt idx="159">
                  <c:v>0.73521042815922233</c:v>
                </c:pt>
                <c:pt idx="160">
                  <c:v>0.74314482547739258</c:v>
                </c:pt>
                <c:pt idx="161">
                  <c:v>0.75097608194323995</c:v>
                </c:pt>
                <c:pt idx="162">
                  <c:v>0.75870311065897644</c:v>
                </c:pt>
                <c:pt idx="163">
                  <c:v>0.7663248391925539</c:v>
                </c:pt>
                <c:pt idx="164">
                  <c:v>0.77384020972650458</c:v>
                </c:pt>
                <c:pt idx="165">
                  <c:v>0.78124817920475687</c:v>
                </c:pt>
                <c:pt idx="166">
                  <c:v>0.78854771947740021</c:v>
                </c:pt>
                <c:pt idx="167">
                  <c:v>0.79573781744338135</c:v>
                </c:pt>
                <c:pt idx="168">
                  <c:v>0.80281747519111279</c:v>
                </c:pt>
                <c:pt idx="169">
                  <c:v>0.80978571013697287</c:v>
                </c:pt>
                <c:pt idx="170">
                  <c:v>0.81664155516167725</c:v>
                </c:pt>
                <c:pt idx="171">
                  <c:v>0.82338405874450638</c:v>
                </c:pt>
                <c:pt idx="172">
                  <c:v>0.83001228509536584</c:v>
                </c:pt>
                <c:pt idx="173">
                  <c:v>0.83652531428466481</c:v>
                </c:pt>
                <c:pt idx="174">
                  <c:v>0.84292224237099278</c:v>
                </c:pt>
                <c:pt idx="175">
                  <c:v>0.84920218152657723</c:v>
                </c:pt>
                <c:pt idx="176">
                  <c:v>0.85536426016050493</c:v>
                </c:pt>
                <c:pt idx="177">
                  <c:v>0.8614076230396901</c:v>
                </c:pt>
                <c:pt idx="178">
                  <c:v>0.86733143140757152</c:v>
                </c:pt>
                <c:pt idx="179">
                  <c:v>0.87313486310052335</c:v>
                </c:pt>
                <c:pt idx="180">
                  <c:v>0.87881711266196383</c:v>
                </c:pt>
                <c:pt idx="181">
                  <c:v>0.88437739145414274</c:v>
                </c:pt>
                <c:pt idx="182">
                  <c:v>0.88981492776759818</c:v>
                </c:pt>
                <c:pt idx="183">
                  <c:v>0.89512896692825994</c:v>
                </c:pt>
                <c:pt idx="184">
                  <c:v>0.90031877140219196</c:v>
                </c:pt>
                <c:pt idx="185">
                  <c:v>0.90538362089795377</c:v>
                </c:pt>
                <c:pt idx="186">
                  <c:v>0.91032281246656954</c:v>
                </c:pt>
                <c:pt idx="187">
                  <c:v>0.91513566059909057</c:v>
                </c:pt>
                <c:pt idx="188">
                  <c:v>0.91982149732173624</c:v>
                </c:pt>
                <c:pt idx="189">
                  <c:v>0.92437967228860252</c:v>
                </c:pt>
                <c:pt idx="190">
                  <c:v>0.92880955287192279</c:v>
                </c:pt>
                <c:pt idx="191">
                  <c:v>0.93311052424987073</c:v>
                </c:pt>
                <c:pt idx="192">
                  <c:v>0.93728198949189012</c:v>
                </c:pt>
                <c:pt idx="193">
                  <c:v>0.94132336964154406</c:v>
                </c:pt>
                <c:pt idx="194">
                  <c:v>0.94523410379686701</c:v>
                </c:pt>
                <c:pt idx="195">
                  <c:v>0.94901364918821263</c:v>
                </c:pt>
                <c:pt idx="196">
                  <c:v>0.95266148125358496</c:v>
                </c:pt>
                <c:pt idx="197">
                  <c:v>0.95617709371144188</c:v>
                </c:pt>
                <c:pt idx="198">
                  <c:v>0.95955999863096142</c:v>
                </c:pt>
                <c:pt idx="199">
                  <c:v>0.96280972649976249</c:v>
                </c:pt>
                <c:pt idx="200">
                  <c:v>0.96592582628906709</c:v>
                </c:pt>
              </c:numCache>
            </c:numRef>
          </c:yVal>
          <c:smooth val="0"/>
        </c:ser>
        <c:ser>
          <c:idx val="1"/>
          <c:order val="1"/>
          <c:spPr>
            <a:ln w="12700">
              <a:solidFill>
                <a:srgbClr val="FF0000"/>
              </a:solidFill>
              <a:prstDash val="sysDash"/>
            </a:ln>
          </c:spPr>
          <c:marker>
            <c:symbol val="circle"/>
            <c:size val="7"/>
            <c:spPr>
              <a:solidFill>
                <a:srgbClr val="00FF00"/>
              </a:solidFill>
              <a:ln>
                <a:solidFill>
                  <a:srgbClr val="00FF00"/>
                </a:solidFill>
                <a:prstDash val="solid"/>
              </a:ln>
            </c:spPr>
          </c:marker>
          <c:xVal>
            <c:numRef>
              <c:f>Sheet3!$V$4</c:f>
              <c:numCache>
                <c:formatCode>0.00000</c:formatCode>
                <c:ptCount val="1"/>
                <c:pt idx="0">
                  <c:v>27.75</c:v>
                </c:pt>
              </c:numCache>
            </c:numRef>
          </c:xVal>
          <c:yVal>
            <c:numRef>
              <c:f>Sheet3!$W$4</c:f>
              <c:numCache>
                <c:formatCode>0.00000</c:formatCode>
                <c:ptCount val="1"/>
                <c:pt idx="0">
                  <c:v>0.46561452032511141</c:v>
                </c:pt>
              </c:numCache>
            </c:numRef>
          </c:yVal>
          <c:smooth val="0"/>
        </c:ser>
        <c:ser>
          <c:idx val="2"/>
          <c:order val="2"/>
          <c:spPr>
            <a:ln w="25400">
              <a:solidFill>
                <a:srgbClr val="FF0000"/>
              </a:solidFill>
              <a:prstDash val="solid"/>
            </a:ln>
          </c:spPr>
          <c:marker>
            <c:symbol val="none"/>
          </c:marker>
          <c:xVal>
            <c:numRef>
              <c:f>Sheet3!$M$3:$M$203</c:f>
              <c:numCache>
                <c:formatCode>0.00</c:formatCode>
                <c:ptCount val="201"/>
                <c:pt idx="0">
                  <c:v>-60</c:v>
                </c:pt>
                <c:pt idx="1">
                  <c:v>-59.325000000000003</c:v>
                </c:pt>
                <c:pt idx="2">
                  <c:v>-58.650000000000006</c:v>
                </c:pt>
                <c:pt idx="3">
                  <c:v>-57.975000000000009</c:v>
                </c:pt>
                <c:pt idx="4">
                  <c:v>-57.300000000000011</c:v>
                </c:pt>
                <c:pt idx="5">
                  <c:v>-56.625000000000014</c:v>
                </c:pt>
                <c:pt idx="6">
                  <c:v>-55.950000000000017</c:v>
                </c:pt>
                <c:pt idx="7">
                  <c:v>-55.27500000000002</c:v>
                </c:pt>
                <c:pt idx="8">
                  <c:v>-54.600000000000023</c:v>
                </c:pt>
                <c:pt idx="9">
                  <c:v>-53.925000000000026</c:v>
                </c:pt>
                <c:pt idx="10">
                  <c:v>-53.250000000000028</c:v>
                </c:pt>
                <c:pt idx="11">
                  <c:v>-52.575000000000031</c:v>
                </c:pt>
                <c:pt idx="12">
                  <c:v>-51.900000000000034</c:v>
                </c:pt>
                <c:pt idx="13">
                  <c:v>-51.225000000000037</c:v>
                </c:pt>
                <c:pt idx="14">
                  <c:v>-50.55000000000004</c:v>
                </c:pt>
                <c:pt idx="15">
                  <c:v>-49.875000000000043</c:v>
                </c:pt>
                <c:pt idx="16">
                  <c:v>-49.200000000000045</c:v>
                </c:pt>
                <c:pt idx="17">
                  <c:v>-48.525000000000048</c:v>
                </c:pt>
                <c:pt idx="18">
                  <c:v>-47.850000000000051</c:v>
                </c:pt>
                <c:pt idx="19">
                  <c:v>-47.175000000000054</c:v>
                </c:pt>
                <c:pt idx="20">
                  <c:v>-46.500000000000057</c:v>
                </c:pt>
                <c:pt idx="21">
                  <c:v>-45.82500000000006</c:v>
                </c:pt>
                <c:pt idx="22">
                  <c:v>-45.150000000000063</c:v>
                </c:pt>
                <c:pt idx="23">
                  <c:v>-44.475000000000065</c:v>
                </c:pt>
                <c:pt idx="24">
                  <c:v>-43.800000000000068</c:v>
                </c:pt>
                <c:pt idx="25">
                  <c:v>-43.125000000000071</c:v>
                </c:pt>
                <c:pt idx="26">
                  <c:v>-42.450000000000074</c:v>
                </c:pt>
                <c:pt idx="27">
                  <c:v>-41.775000000000077</c:v>
                </c:pt>
                <c:pt idx="28">
                  <c:v>-41.10000000000008</c:v>
                </c:pt>
                <c:pt idx="29">
                  <c:v>-40.425000000000082</c:v>
                </c:pt>
                <c:pt idx="30">
                  <c:v>-39.750000000000085</c:v>
                </c:pt>
                <c:pt idx="31">
                  <c:v>-39.075000000000088</c:v>
                </c:pt>
                <c:pt idx="32">
                  <c:v>-38.400000000000091</c:v>
                </c:pt>
                <c:pt idx="33">
                  <c:v>-37.725000000000094</c:v>
                </c:pt>
                <c:pt idx="34">
                  <c:v>-37.050000000000097</c:v>
                </c:pt>
                <c:pt idx="35">
                  <c:v>-36.375000000000099</c:v>
                </c:pt>
                <c:pt idx="36">
                  <c:v>-35.700000000000102</c:v>
                </c:pt>
                <c:pt idx="37">
                  <c:v>-35.025000000000105</c:v>
                </c:pt>
                <c:pt idx="38">
                  <c:v>-34.350000000000108</c:v>
                </c:pt>
                <c:pt idx="39">
                  <c:v>-33.675000000000111</c:v>
                </c:pt>
                <c:pt idx="40">
                  <c:v>-33.000000000000114</c:v>
                </c:pt>
                <c:pt idx="41">
                  <c:v>-32.325000000000117</c:v>
                </c:pt>
                <c:pt idx="42">
                  <c:v>-31.650000000000116</c:v>
                </c:pt>
                <c:pt idx="43">
                  <c:v>-30.975000000000115</c:v>
                </c:pt>
                <c:pt idx="44">
                  <c:v>-30.300000000000114</c:v>
                </c:pt>
                <c:pt idx="45">
                  <c:v>-29.625000000000114</c:v>
                </c:pt>
                <c:pt idx="46">
                  <c:v>-28.950000000000113</c:v>
                </c:pt>
                <c:pt idx="47">
                  <c:v>-28.275000000000112</c:v>
                </c:pt>
                <c:pt idx="48">
                  <c:v>-27.600000000000112</c:v>
                </c:pt>
                <c:pt idx="49">
                  <c:v>-26.925000000000111</c:v>
                </c:pt>
                <c:pt idx="50">
                  <c:v>-26.25000000000011</c:v>
                </c:pt>
                <c:pt idx="51">
                  <c:v>-25.575000000000109</c:v>
                </c:pt>
                <c:pt idx="52">
                  <c:v>-24.900000000000109</c:v>
                </c:pt>
                <c:pt idx="53">
                  <c:v>-24.225000000000108</c:v>
                </c:pt>
                <c:pt idx="54">
                  <c:v>-23.550000000000107</c:v>
                </c:pt>
                <c:pt idx="55">
                  <c:v>-22.875000000000107</c:v>
                </c:pt>
                <c:pt idx="56">
                  <c:v>-22.200000000000106</c:v>
                </c:pt>
                <c:pt idx="57">
                  <c:v>-21.525000000000105</c:v>
                </c:pt>
                <c:pt idx="58">
                  <c:v>-20.850000000000104</c:v>
                </c:pt>
                <c:pt idx="59">
                  <c:v>-20.175000000000104</c:v>
                </c:pt>
                <c:pt idx="60">
                  <c:v>-19.500000000000103</c:v>
                </c:pt>
                <c:pt idx="61">
                  <c:v>-18.825000000000102</c:v>
                </c:pt>
                <c:pt idx="62">
                  <c:v>-18.150000000000102</c:v>
                </c:pt>
                <c:pt idx="63">
                  <c:v>-17.475000000000101</c:v>
                </c:pt>
                <c:pt idx="64">
                  <c:v>-16.8000000000001</c:v>
                </c:pt>
                <c:pt idx="65">
                  <c:v>-16.125000000000099</c:v>
                </c:pt>
                <c:pt idx="66">
                  <c:v>-15.450000000000099</c:v>
                </c:pt>
                <c:pt idx="67">
                  <c:v>-14.775000000000098</c:v>
                </c:pt>
                <c:pt idx="68">
                  <c:v>-14.100000000000097</c:v>
                </c:pt>
                <c:pt idx="69">
                  <c:v>-13.425000000000097</c:v>
                </c:pt>
                <c:pt idx="70">
                  <c:v>-12.750000000000096</c:v>
                </c:pt>
                <c:pt idx="71">
                  <c:v>-12.075000000000095</c:v>
                </c:pt>
                <c:pt idx="72">
                  <c:v>-11.400000000000095</c:v>
                </c:pt>
                <c:pt idx="73">
                  <c:v>-10.725000000000094</c:v>
                </c:pt>
                <c:pt idx="74">
                  <c:v>-10.050000000000093</c:v>
                </c:pt>
                <c:pt idx="75">
                  <c:v>-9.3750000000000924</c:v>
                </c:pt>
                <c:pt idx="76">
                  <c:v>-8.7000000000000917</c:v>
                </c:pt>
                <c:pt idx="77">
                  <c:v>-8.0250000000000909</c:v>
                </c:pt>
                <c:pt idx="78">
                  <c:v>-7.3500000000000911</c:v>
                </c:pt>
                <c:pt idx="79">
                  <c:v>-6.6750000000000913</c:v>
                </c:pt>
                <c:pt idx="80">
                  <c:v>-6.0000000000000915</c:v>
                </c:pt>
                <c:pt idx="81">
                  <c:v>-5.3250000000000917</c:v>
                </c:pt>
                <c:pt idx="82">
                  <c:v>-4.6500000000000918</c:v>
                </c:pt>
                <c:pt idx="83">
                  <c:v>-3.975000000000092</c:v>
                </c:pt>
                <c:pt idx="84">
                  <c:v>-3.3000000000000922</c:v>
                </c:pt>
                <c:pt idx="85">
                  <c:v>-2.6250000000000924</c:v>
                </c:pt>
                <c:pt idx="86">
                  <c:v>-1.9500000000000923</c:v>
                </c:pt>
                <c:pt idx="87">
                  <c:v>-1.2750000000000923</c:v>
                </c:pt>
                <c:pt idx="88">
                  <c:v>-0.60000000000009224</c:v>
                </c:pt>
                <c:pt idx="89">
                  <c:v>7.4999999999907807E-2</c:v>
                </c:pt>
                <c:pt idx="90">
                  <c:v>0.74999999999990785</c:v>
                </c:pt>
                <c:pt idx="91">
                  <c:v>1.4249999999999079</c:v>
                </c:pt>
                <c:pt idx="92">
                  <c:v>2.0999999999999082</c:v>
                </c:pt>
                <c:pt idx="93">
                  <c:v>2.774999999999908</c:v>
                </c:pt>
                <c:pt idx="94">
                  <c:v>3.4499999999999078</c:v>
                </c:pt>
                <c:pt idx="95">
                  <c:v>4.1249999999999076</c:v>
                </c:pt>
                <c:pt idx="96">
                  <c:v>4.7999999999999075</c:v>
                </c:pt>
                <c:pt idx="97">
                  <c:v>5.4749999999999073</c:v>
                </c:pt>
                <c:pt idx="98">
                  <c:v>6.1499999999999071</c:v>
                </c:pt>
                <c:pt idx="99">
                  <c:v>6.8249999999999069</c:v>
                </c:pt>
                <c:pt idx="100">
                  <c:v>7.4999999999999067</c:v>
                </c:pt>
                <c:pt idx="101">
                  <c:v>8.1749999999999066</c:v>
                </c:pt>
                <c:pt idx="102">
                  <c:v>8.8499999999999073</c:v>
                </c:pt>
                <c:pt idx="103">
                  <c:v>9.524999999999908</c:v>
                </c:pt>
                <c:pt idx="104">
                  <c:v>10.199999999999909</c:v>
                </c:pt>
                <c:pt idx="105">
                  <c:v>10.874999999999909</c:v>
                </c:pt>
                <c:pt idx="106">
                  <c:v>11.54999999999991</c:v>
                </c:pt>
                <c:pt idx="107">
                  <c:v>12.224999999999911</c:v>
                </c:pt>
                <c:pt idx="108">
                  <c:v>12.899999999999912</c:v>
                </c:pt>
                <c:pt idx="109">
                  <c:v>13.574999999999912</c:v>
                </c:pt>
                <c:pt idx="110">
                  <c:v>14.249999999999913</c:v>
                </c:pt>
                <c:pt idx="111">
                  <c:v>14.924999999999914</c:v>
                </c:pt>
                <c:pt idx="112">
                  <c:v>15.599999999999914</c:v>
                </c:pt>
                <c:pt idx="113">
                  <c:v>16.274999999999913</c:v>
                </c:pt>
                <c:pt idx="114">
                  <c:v>16.949999999999914</c:v>
                </c:pt>
                <c:pt idx="115">
                  <c:v>17.624999999999915</c:v>
                </c:pt>
                <c:pt idx="116">
                  <c:v>18.299999999999915</c:v>
                </c:pt>
                <c:pt idx="117">
                  <c:v>18.974999999999916</c:v>
                </c:pt>
                <c:pt idx="118">
                  <c:v>19.649999999999917</c:v>
                </c:pt>
                <c:pt idx="119">
                  <c:v>20.324999999999918</c:v>
                </c:pt>
                <c:pt idx="120">
                  <c:v>20.999999999999918</c:v>
                </c:pt>
                <c:pt idx="121">
                  <c:v>21.674999999999919</c:v>
                </c:pt>
                <c:pt idx="122">
                  <c:v>22.34999999999992</c:v>
                </c:pt>
                <c:pt idx="123">
                  <c:v>23.02499999999992</c:v>
                </c:pt>
                <c:pt idx="124">
                  <c:v>23.699999999999921</c:v>
                </c:pt>
                <c:pt idx="125">
                  <c:v>24.374999999999922</c:v>
                </c:pt>
                <c:pt idx="126">
                  <c:v>25.049999999999923</c:v>
                </c:pt>
                <c:pt idx="127">
                  <c:v>25.724999999999923</c:v>
                </c:pt>
                <c:pt idx="128">
                  <c:v>26.399999999999924</c:v>
                </c:pt>
                <c:pt idx="129">
                  <c:v>27.074999999999925</c:v>
                </c:pt>
                <c:pt idx="130">
                  <c:v>27.749999999999925</c:v>
                </c:pt>
                <c:pt idx="131">
                  <c:v>28.424999999999926</c:v>
                </c:pt>
                <c:pt idx="132">
                  <c:v>29.099999999999927</c:v>
                </c:pt>
                <c:pt idx="133">
                  <c:v>29.774999999999928</c:v>
                </c:pt>
                <c:pt idx="134">
                  <c:v>30.449999999999928</c:v>
                </c:pt>
                <c:pt idx="135">
                  <c:v>31.124999999999929</c:v>
                </c:pt>
                <c:pt idx="136">
                  <c:v>31.79999999999993</c:v>
                </c:pt>
                <c:pt idx="137">
                  <c:v>32.47499999999993</c:v>
                </c:pt>
                <c:pt idx="138">
                  <c:v>33.149999999999928</c:v>
                </c:pt>
                <c:pt idx="139">
                  <c:v>33.824999999999925</c:v>
                </c:pt>
                <c:pt idx="140">
                  <c:v>34.499999999999922</c:v>
                </c:pt>
                <c:pt idx="141">
                  <c:v>35.174999999999919</c:v>
                </c:pt>
                <c:pt idx="142">
                  <c:v>35.849999999999916</c:v>
                </c:pt>
                <c:pt idx="143">
                  <c:v>36.524999999999913</c:v>
                </c:pt>
                <c:pt idx="144">
                  <c:v>37.19999999999991</c:v>
                </c:pt>
                <c:pt idx="145">
                  <c:v>37.874999999999908</c:v>
                </c:pt>
                <c:pt idx="146">
                  <c:v>38.549999999999905</c:v>
                </c:pt>
                <c:pt idx="147">
                  <c:v>39.224999999999902</c:v>
                </c:pt>
                <c:pt idx="148">
                  <c:v>39.899999999999899</c:v>
                </c:pt>
                <c:pt idx="149">
                  <c:v>40.574999999999896</c:v>
                </c:pt>
                <c:pt idx="150">
                  <c:v>41.249999999999893</c:v>
                </c:pt>
                <c:pt idx="151">
                  <c:v>41.924999999999891</c:v>
                </c:pt>
                <c:pt idx="152">
                  <c:v>42.599999999999888</c:v>
                </c:pt>
                <c:pt idx="153">
                  <c:v>43.274999999999885</c:v>
                </c:pt>
                <c:pt idx="154">
                  <c:v>43.949999999999882</c:v>
                </c:pt>
                <c:pt idx="155">
                  <c:v>44.624999999999879</c:v>
                </c:pt>
                <c:pt idx="156">
                  <c:v>45.299999999999876</c:v>
                </c:pt>
                <c:pt idx="157">
                  <c:v>45.974999999999874</c:v>
                </c:pt>
                <c:pt idx="158">
                  <c:v>46.649999999999871</c:v>
                </c:pt>
                <c:pt idx="159">
                  <c:v>47.324999999999868</c:v>
                </c:pt>
                <c:pt idx="160">
                  <c:v>47.999999999999865</c:v>
                </c:pt>
                <c:pt idx="161">
                  <c:v>48.674999999999862</c:v>
                </c:pt>
                <c:pt idx="162">
                  <c:v>49.349999999999859</c:v>
                </c:pt>
                <c:pt idx="163">
                  <c:v>50.024999999999856</c:v>
                </c:pt>
                <c:pt idx="164">
                  <c:v>50.699999999999854</c:v>
                </c:pt>
                <c:pt idx="165">
                  <c:v>51.374999999999851</c:v>
                </c:pt>
                <c:pt idx="166">
                  <c:v>52.049999999999848</c:v>
                </c:pt>
                <c:pt idx="167">
                  <c:v>52.724999999999845</c:v>
                </c:pt>
                <c:pt idx="168">
                  <c:v>53.399999999999842</c:v>
                </c:pt>
                <c:pt idx="169">
                  <c:v>54.074999999999839</c:v>
                </c:pt>
                <c:pt idx="170">
                  <c:v>54.749999999999837</c:v>
                </c:pt>
                <c:pt idx="171">
                  <c:v>55.424999999999834</c:v>
                </c:pt>
                <c:pt idx="172">
                  <c:v>56.099999999999831</c:v>
                </c:pt>
                <c:pt idx="173">
                  <c:v>56.774999999999828</c:v>
                </c:pt>
                <c:pt idx="174">
                  <c:v>57.449999999999825</c:v>
                </c:pt>
                <c:pt idx="175">
                  <c:v>58.124999999999822</c:v>
                </c:pt>
                <c:pt idx="176">
                  <c:v>58.79999999999982</c:v>
                </c:pt>
                <c:pt idx="177">
                  <c:v>59.474999999999817</c:v>
                </c:pt>
                <c:pt idx="178">
                  <c:v>60.149999999999814</c:v>
                </c:pt>
                <c:pt idx="179">
                  <c:v>60.824999999999811</c:v>
                </c:pt>
                <c:pt idx="180">
                  <c:v>61.499999999999808</c:v>
                </c:pt>
                <c:pt idx="181">
                  <c:v>62.174999999999805</c:v>
                </c:pt>
                <c:pt idx="182">
                  <c:v>62.849999999999802</c:v>
                </c:pt>
                <c:pt idx="183">
                  <c:v>63.5249999999998</c:v>
                </c:pt>
                <c:pt idx="184">
                  <c:v>64.199999999999804</c:v>
                </c:pt>
                <c:pt idx="185">
                  <c:v>64.874999999999801</c:v>
                </c:pt>
                <c:pt idx="186">
                  <c:v>65.549999999999798</c:v>
                </c:pt>
                <c:pt idx="187">
                  <c:v>66.224999999999795</c:v>
                </c:pt>
                <c:pt idx="188">
                  <c:v>66.899999999999793</c:v>
                </c:pt>
                <c:pt idx="189">
                  <c:v>67.57499999999979</c:v>
                </c:pt>
                <c:pt idx="190">
                  <c:v>68.249999999999787</c:v>
                </c:pt>
                <c:pt idx="191">
                  <c:v>68.924999999999784</c:v>
                </c:pt>
                <c:pt idx="192">
                  <c:v>69.599999999999781</c:v>
                </c:pt>
                <c:pt idx="193">
                  <c:v>70.274999999999778</c:v>
                </c:pt>
                <c:pt idx="194">
                  <c:v>70.949999999999775</c:v>
                </c:pt>
                <c:pt idx="195">
                  <c:v>71.624999999999773</c:v>
                </c:pt>
                <c:pt idx="196">
                  <c:v>72.29999999999977</c:v>
                </c:pt>
                <c:pt idx="197">
                  <c:v>72.974999999999767</c:v>
                </c:pt>
                <c:pt idx="198">
                  <c:v>73.649999999999764</c:v>
                </c:pt>
                <c:pt idx="199">
                  <c:v>74.324999999999761</c:v>
                </c:pt>
                <c:pt idx="200">
                  <c:v>74.999999999999758</c:v>
                </c:pt>
              </c:numCache>
            </c:numRef>
          </c:xVal>
          <c:yVal>
            <c:numRef>
              <c:f>Sheet3!$P$3:$P$203</c:f>
              <c:numCache>
                <c:formatCode>0.00000</c:formatCode>
                <c:ptCount val="201"/>
                <c:pt idx="0">
                  <c:v>0.50000000000000011</c:v>
                </c:pt>
                <c:pt idx="1">
                  <c:v>0.51016768799292522</c:v>
                </c:pt>
                <c:pt idx="2">
                  <c:v>0.52026456996209391</c:v>
                </c:pt>
                <c:pt idx="3">
                  <c:v>0.53028924456421955</c:v>
                </c:pt>
                <c:pt idx="4">
                  <c:v>0.54024032047765491</c:v>
                </c:pt>
                <c:pt idx="5">
                  <c:v>0.55011641659549326</c:v>
                </c:pt>
                <c:pt idx="6">
                  <c:v>0.55991616221725127</c:v>
                </c:pt>
                <c:pt idx="7">
                  <c:v>0.56963819723910936</c:v>
                </c:pt>
                <c:pt idx="8">
                  <c:v>0.57928117234267862</c:v>
                </c:pt>
                <c:pt idx="9">
                  <c:v>0.588843749182273</c:v>
                </c:pt>
                <c:pt idx="10">
                  <c:v>0.59832460057065873</c:v>
                </c:pt>
                <c:pt idx="11">
                  <c:v>0.60772241066325239</c:v>
                </c:pt>
                <c:pt idx="12">
                  <c:v>0.6170358751407482</c:v>
                </c:pt>
                <c:pt idx="13">
                  <c:v>0.62626370139014365</c:v>
                </c:pt>
                <c:pt idx="14">
                  <c:v>0.63540460868414039</c:v>
                </c:pt>
                <c:pt idx="15">
                  <c:v>0.64445732835889691</c:v>
                </c:pt>
                <c:pt idx="16">
                  <c:v>0.65342060399010493</c:v>
                </c:pt>
                <c:pt idx="17">
                  <c:v>0.66229319156736899</c:v>
                </c:pt>
                <c:pt idx="18">
                  <c:v>0.67107385966686228</c:v>
                </c:pt>
                <c:pt idx="19">
                  <c:v>0.67976138962223509</c:v>
                </c:pt>
                <c:pt idx="20">
                  <c:v>0.68835457569375325</c:v>
                </c:pt>
                <c:pt idx="21">
                  <c:v>0.69685222523564294</c:v>
                </c:pt>
                <c:pt idx="22">
                  <c:v>0.70525315886161699</c:v>
                </c:pt>
                <c:pt idx="23">
                  <c:v>0.71355621060856189</c:v>
                </c:pt>
                <c:pt idx="24">
                  <c:v>0.72176022809836138</c:v>
                </c:pt>
                <c:pt idx="25">
                  <c:v>0.72986407269783471</c:v>
                </c:pt>
                <c:pt idx="26">
                  <c:v>0.73786661967676748</c:v>
                </c:pt>
                <c:pt idx="27">
                  <c:v>0.74576675836401196</c:v>
                </c:pt>
                <c:pt idx="28">
                  <c:v>0.75356339230163694</c:v>
                </c:pt>
                <c:pt idx="29">
                  <c:v>0.76125543939710583</c:v>
                </c:pt>
                <c:pt idx="30">
                  <c:v>0.76884183207345858</c:v>
                </c:pt>
                <c:pt idx="31">
                  <c:v>0.77632151741748112</c:v>
                </c:pt>
                <c:pt idx="32">
                  <c:v>0.78369345732583884</c:v>
                </c:pt>
                <c:pt idx="33">
                  <c:v>0.79095662864915428</c:v>
                </c:pt>
                <c:pt idx="34">
                  <c:v>0.79811002333401038</c:v>
                </c:pt>
                <c:pt idx="35">
                  <c:v>0.80515264856285718</c:v>
                </c:pt>
                <c:pt idx="36">
                  <c:v>0.81208352689180519</c:v>
                </c:pt>
                <c:pt idx="37">
                  <c:v>0.81890169638628429</c:v>
                </c:pt>
                <c:pt idx="38">
                  <c:v>0.82560621075455065</c:v>
                </c:pt>
                <c:pt idx="39">
                  <c:v>0.8321961394790216</c:v>
                </c:pt>
                <c:pt idx="40">
                  <c:v>0.83867056794542294</c:v>
                </c:pt>
                <c:pt idx="41">
                  <c:v>0.84502859756972692</c:v>
                </c:pt>
                <c:pt idx="42">
                  <c:v>0.8512693459228674</c:v>
                </c:pt>
                <c:pt idx="43">
                  <c:v>0.85739194685321096</c:v>
                </c:pt>
                <c:pt idx="44">
                  <c:v>0.86339555060677065</c:v>
                </c:pt>
                <c:pt idx="45">
                  <c:v>0.86927932394514273</c:v>
                </c:pt>
                <c:pt idx="46">
                  <c:v>0.87504245026115146</c:v>
                </c:pt>
                <c:pt idx="47">
                  <c:v>0.88068412969218623</c:v>
                </c:pt>
                <c:pt idx="48">
                  <c:v>0.88620357923121384</c:v>
                </c:pt>
                <c:pt idx="49">
                  <c:v>0.89160003283545175</c:v>
                </c:pt>
                <c:pt idx="50">
                  <c:v>0.89687274153268748</c:v>
                </c:pt>
                <c:pt idx="51">
                  <c:v>0.90202097352522759</c:v>
                </c:pt>
                <c:pt idx="52">
                  <c:v>0.9070440142914642</c:v>
                </c:pt>
                <c:pt idx="53">
                  <c:v>0.91194116668504277</c:v>
                </c:pt>
                <c:pt idx="54">
                  <c:v>0.91671175103161928</c:v>
                </c:pt>
                <c:pt idx="55">
                  <c:v>0.92135510522319175</c:v>
                </c:pt>
                <c:pt idx="56">
                  <c:v>0.92587058480999407</c:v>
                </c:pt>
                <c:pt idx="57">
                  <c:v>0.93025756308993901</c:v>
                </c:pt>
                <c:pt idx="58">
                  <c:v>0.93451543119559799</c:v>
                </c:pt>
                <c:pt idx="59">
                  <c:v>0.9386435981787058</c:v>
                </c:pt>
                <c:pt idx="60">
                  <c:v>0.94264149109217776</c:v>
                </c:pt>
                <c:pt idx="61">
                  <c:v>0.94650855506962928</c:v>
                </c:pt>
                <c:pt idx="62">
                  <c:v>0.95024425340238539</c:v>
                </c:pt>
                <c:pt idx="63">
                  <c:v>0.95384806761397034</c:v>
                </c:pt>
                <c:pt idx="64">
                  <c:v>0.9573194975320668</c:v>
                </c:pt>
                <c:pt idx="65">
                  <c:v>0.96065806135793486</c:v>
                </c:pt>
                <c:pt idx="66">
                  <c:v>0.96386329573328056</c:v>
                </c:pt>
                <c:pt idx="67">
                  <c:v>0.96693475580456512</c:v>
                </c:pt>
                <c:pt idx="68">
                  <c:v>0.96987201528474642</c:v>
                </c:pt>
                <c:pt idx="69">
                  <c:v>0.97267466651244272</c:v>
                </c:pt>
                <c:pt idx="70">
                  <c:v>0.97534232050851233</c:v>
                </c:pt>
                <c:pt idx="71">
                  <c:v>0.97787460703003981</c:v>
                </c:pt>
                <c:pt idx="72">
                  <c:v>0.98027117462172153</c:v>
                </c:pt>
                <c:pt idx="73">
                  <c:v>0.98253169066464463</c:v>
                </c:pt>
                <c:pt idx="74">
                  <c:v>0.98465584142245055</c:v>
                </c:pt>
                <c:pt idx="75">
                  <c:v>0.98664333208487875</c:v>
                </c:pt>
                <c:pt idx="76">
                  <c:v>0.98849388680868333</c:v>
                </c:pt>
                <c:pt idx="77">
                  <c:v>0.99020724875591692</c:v>
                </c:pt>
                <c:pt idx="78">
                  <c:v>0.99178318012957756</c:v>
                </c:pt>
                <c:pt idx="79">
                  <c:v>0.99322146220661212</c:v>
                </c:pt>
                <c:pt idx="80">
                  <c:v>0.99452189536827318</c:v>
                </c:pt>
                <c:pt idx="81">
                  <c:v>0.99568429912782364</c:v>
                </c:pt>
                <c:pt idx="82">
                  <c:v>0.99670851215558676</c:v>
                </c:pt>
                <c:pt idx="83">
                  <c:v>0.99759439230133684</c:v>
                </c:pt>
                <c:pt idx="84">
                  <c:v>0.99834181661402821</c:v>
                </c:pt>
                <c:pt idx="85">
                  <c:v>0.99895068135886</c:v>
                </c:pt>
                <c:pt idx="86">
                  <c:v>0.99942090203167278</c:v>
                </c:pt>
                <c:pt idx="87">
                  <c:v>0.99975241337067733</c:v>
                </c:pt>
                <c:pt idx="88">
                  <c:v>0.99994516936551214</c:v>
                </c:pt>
                <c:pt idx="89">
                  <c:v>0.99999914326362915</c:v>
                </c:pt>
                <c:pt idx="90">
                  <c:v>0.999914327574007</c:v>
                </c:pt>
                <c:pt idx="91">
                  <c:v>0.99969073406819042</c:v>
                </c:pt>
                <c:pt idx="92">
                  <c:v>0.99932839377865634</c:v>
                </c:pt>
                <c:pt idx="93">
                  <c:v>0.99882735699450731</c:v>
                </c:pt>
                <c:pt idx="94">
                  <c:v>0.99818769325449153</c:v>
                </c:pt>
                <c:pt idx="95">
                  <c:v>0.99740949133735202</c:v>
                </c:pt>
                <c:pt idx="96">
                  <c:v>0.99649285924950448</c:v>
                </c:pt>
                <c:pt idx="97">
                  <c:v>0.9954379242100474</c:v>
                </c:pt>
                <c:pt idx="98">
                  <c:v>0.99424483263310559</c:v>
                </c:pt>
                <c:pt idx="99">
                  <c:v>0.99291375010750893</c:v>
                </c:pt>
                <c:pt idx="100">
                  <c:v>0.9914448613738106</c:v>
                </c:pt>
                <c:pt idx="101">
                  <c:v>0.98983837029864719</c:v>
                </c:pt>
                <c:pt idx="102">
                  <c:v>0.9880944998464436</c:v>
                </c:pt>
                <c:pt idx="103">
                  <c:v>0.98621349204846853</c:v>
                </c:pt>
                <c:pt idx="104">
                  <c:v>0.98419560796924221</c:v>
                </c:pt>
                <c:pt idx="105">
                  <c:v>0.98204112767030416</c:v>
                </c:pt>
                <c:pt idx="106">
                  <c:v>0.97975035017134315</c:v>
                </c:pt>
                <c:pt idx="107">
                  <c:v>0.97732359340869601</c:v>
                </c:pt>
                <c:pt idx="108">
                  <c:v>0.97476119419122209</c:v>
                </c:pt>
                <c:pt idx="109">
                  <c:v>0.97206350815355713</c:v>
                </c:pt>
                <c:pt idx="110">
                  <c:v>0.96923090970675474</c:v>
                </c:pt>
                <c:pt idx="111">
                  <c:v>0.96626379198632262</c:v>
                </c:pt>
                <c:pt idx="112">
                  <c:v>0.96316256679765855</c:v>
                </c:pt>
                <c:pt idx="113">
                  <c:v>0.95992766455889689</c:v>
                </c:pt>
                <c:pt idx="114">
                  <c:v>0.95655953424117024</c:v>
                </c:pt>
                <c:pt idx="115">
                  <c:v>0.95305864330629741</c:v>
                </c:pt>
                <c:pt idx="116">
                  <c:v>0.94942547764190433</c:v>
                </c:pt>
                <c:pt idx="117">
                  <c:v>0.94566054149398759</c:v>
                </c:pt>
                <c:pt idx="118">
                  <c:v>0.94176435739693076</c:v>
                </c:pt>
                <c:pt idx="119">
                  <c:v>0.93773746610098185</c:v>
                </c:pt>
                <c:pt idx="120">
                  <c:v>0.9335804264972023</c:v>
                </c:pt>
                <c:pt idx="121">
                  <c:v>0.92929381553989931</c:v>
                </c:pt>
                <c:pt idx="122">
                  <c:v>0.92487822816655019</c:v>
                </c:pt>
                <c:pt idx="123">
                  <c:v>0.92033427721523109</c:v>
                </c:pt>
                <c:pt idx="124">
                  <c:v>0.91566259333956157</c:v>
                </c:pt>
                <c:pt idx="125">
                  <c:v>0.91086382492117635</c:v>
                </c:pt>
                <c:pt idx="126">
                  <c:v>0.90593863797973651</c:v>
                </c:pt>
                <c:pt idx="127">
                  <c:v>0.90088771608049256</c:v>
                </c:pt>
                <c:pt idx="128">
                  <c:v>0.89571176023941346</c:v>
                </c:pt>
                <c:pt idx="129">
                  <c:v>0.89041148882589194</c:v>
                </c:pt>
                <c:pt idx="130">
                  <c:v>0.88498763746304243</c:v>
                </c:pt>
                <c:pt idx="131">
                  <c:v>0.87944095892560481</c:v>
                </c:pt>
                <c:pt idx="132">
                  <c:v>0.87377222303546587</c:v>
                </c:pt>
                <c:pt idx="133">
                  <c:v>0.86798221655481689</c:v>
                </c:pt>
                <c:pt idx="134">
                  <c:v>0.862071743076959</c:v>
                </c:pt>
                <c:pt idx="135">
                  <c:v>0.85604162291477204</c:v>
                </c:pt>
                <c:pt idx="136">
                  <c:v>0.84989269298686454</c:v>
                </c:pt>
                <c:pt idx="137">
                  <c:v>0.8436258067014174</c:v>
                </c:pt>
                <c:pt idx="138">
                  <c:v>0.83724183383773965</c:v>
                </c:pt>
                <c:pt idx="139">
                  <c:v>0.83074166042555231</c:v>
                </c:pt>
                <c:pt idx="140">
                  <c:v>0.82412618862201648</c:v>
                </c:pt>
                <c:pt idx="141">
                  <c:v>0.81739633658652289</c:v>
                </c:pt>
                <c:pt idx="142">
                  <c:v>0.81055303835326153</c:v>
                </c:pt>
                <c:pt idx="143">
                  <c:v>0.80359724370158658</c:v>
                </c:pt>
                <c:pt idx="144">
                  <c:v>0.79652991802419726</c:v>
                </c:pt>
                <c:pt idx="145">
                  <c:v>0.78935204219315103</c:v>
                </c:pt>
                <c:pt idx="146">
                  <c:v>0.78206461242372893</c:v>
                </c:pt>
                <c:pt idx="147">
                  <c:v>0.77466864013617076</c:v>
                </c:pt>
                <c:pt idx="148">
                  <c:v>0.76716515181530076</c:v>
                </c:pt>
                <c:pt idx="149">
                  <c:v>0.75955518886806173</c:v>
                </c:pt>
                <c:pt idx="150">
                  <c:v>0.75183980747897861</c:v>
                </c:pt>
                <c:pt idx="151">
                  <c:v>0.74402007846357132</c:v>
                </c:pt>
                <c:pt idx="152">
                  <c:v>0.73609708711973565</c:v>
                </c:pt>
                <c:pt idx="153">
                  <c:v>0.72807193307711615</c:v>
                </c:pt>
                <c:pt idx="154">
                  <c:v>0.71994573014448826</c:v>
                </c:pt>
                <c:pt idx="155">
                  <c:v>0.71171960615517282</c:v>
                </c:pt>
                <c:pt idx="156">
                  <c:v>0.70339470281050542</c:v>
                </c:pt>
                <c:pt idx="157">
                  <c:v>0.69497217552137913</c:v>
                </c:pt>
                <c:pt idx="158">
                  <c:v>0.68645319324788534</c:v>
                </c:pt>
                <c:pt idx="159">
                  <c:v>0.67783893833707509</c:v>
                </c:pt>
                <c:pt idx="160">
                  <c:v>0.66913060635886001</c:v>
                </c:pt>
                <c:pt idx="161">
                  <c:v>0.66032940594008094</c:v>
                </c:pt>
                <c:pt idx="162">
                  <c:v>0.65143655859676231</c:v>
                </c:pt>
                <c:pt idx="163">
                  <c:v>0.64245329856457778</c:v>
                </c:pt>
                <c:pt idx="164">
                  <c:v>0.63338087262755216</c:v>
                </c:pt>
                <c:pt idx="165">
                  <c:v>0.6242205399450198</c:v>
                </c:pt>
                <c:pt idx="166">
                  <c:v>0.61497357187686641</c:v>
                </c:pt>
                <c:pt idx="167">
                  <c:v>0.60564125180707751</c:v>
                </c:pt>
                <c:pt idx="168">
                  <c:v>0.59622487496561805</c:v>
                </c:pt>
                <c:pt idx="169">
                  <c:v>0.5867257482486673</c:v>
                </c:pt>
                <c:pt idx="170">
                  <c:v>0.57714519003723608</c:v>
                </c:pt>
                <c:pt idx="171">
                  <c:v>0.56748453001418753</c:v>
                </c:pt>
                <c:pt idx="172">
                  <c:v>0.55774510897969265</c:v>
                </c:pt>
                <c:pt idx="173">
                  <c:v>0.54792827866513949</c:v>
                </c:pt>
                <c:pt idx="174">
                  <c:v>0.53803540154552776</c:v>
                </c:pt>
                <c:pt idx="175">
                  <c:v>0.52806785065037065</c:v>
                </c:pt>
                <c:pt idx="176">
                  <c:v>0.51802700937313295</c:v>
                </c:pt>
                <c:pt idx="177">
                  <c:v>0.50791427127922995</c:v>
                </c:pt>
                <c:pt idx="178">
                  <c:v>0.49773103991261497</c:v>
                </c:pt>
                <c:pt idx="179">
                  <c:v>0.48747872860098251</c:v>
                </c:pt>
                <c:pt idx="180">
                  <c:v>0.47715876025961129</c:v>
                </c:pt>
                <c:pt idx="181">
                  <c:v>0.46677256719388077</c:v>
                </c:pt>
                <c:pt idx="182">
                  <c:v>0.45632159090047891</c:v>
                </c:pt>
                <c:pt idx="183">
                  <c:v>0.4458072818673402</c:v>
                </c:pt>
                <c:pt idx="184">
                  <c:v>0.43523109937233073</c:v>
                </c:pt>
                <c:pt idx="185">
                  <c:v>0.42459451128071624</c:v>
                </c:pt>
                <c:pt idx="186">
                  <c:v>0.41389899384143825</c:v>
                </c:pt>
                <c:pt idx="187">
                  <c:v>0.40314603148222372</c:v>
                </c:pt>
                <c:pt idx="188">
                  <c:v>0.3923371166035648</c:v>
                </c:pt>
                <c:pt idx="189">
                  <c:v>0.38147374937158635</c:v>
                </c:pt>
                <c:pt idx="190">
                  <c:v>0.37055743750983972</c:v>
                </c:pt>
                <c:pt idx="191">
                  <c:v>0.35958969609004582</c:v>
                </c:pt>
                <c:pt idx="192">
                  <c:v>0.34857204732181885</c:v>
                </c:pt>
                <c:pt idx="193">
                  <c:v>0.33750602034139932</c:v>
                </c:pt>
                <c:pt idx="194">
                  <c:v>0.32639315099942534</c:v>
                </c:pt>
                <c:pt idx="195">
                  <c:v>0.31523498164777353</c:v>
                </c:pt>
                <c:pt idx="196">
                  <c:v>0.30403306092549426</c:v>
                </c:pt>
                <c:pt idx="197">
                  <c:v>0.29278894354387835</c:v>
                </c:pt>
                <c:pt idx="198">
                  <c:v>0.28150419007067951</c:v>
                </c:pt>
                <c:pt idx="199">
                  <c:v>0.2701803667135208</c:v>
                </c:pt>
                <c:pt idx="200">
                  <c:v>0.25881904510252501</c:v>
                </c:pt>
              </c:numCache>
            </c:numRef>
          </c:yVal>
          <c:smooth val="0"/>
        </c:ser>
        <c:ser>
          <c:idx val="3"/>
          <c:order val="3"/>
          <c:spPr>
            <a:ln w="28575">
              <a:noFill/>
            </a:ln>
          </c:spPr>
          <c:marker>
            <c:symbol val="circle"/>
            <c:size val="7"/>
            <c:spPr>
              <a:solidFill>
                <a:srgbClr val="FF0000"/>
              </a:solidFill>
              <a:ln>
                <a:solidFill>
                  <a:srgbClr val="FF0000"/>
                </a:solidFill>
                <a:prstDash val="solid"/>
              </a:ln>
            </c:spPr>
          </c:marker>
          <c:xVal>
            <c:numRef>
              <c:f>Sheet3!$V$6</c:f>
              <c:numCache>
                <c:formatCode>0.00000</c:formatCode>
                <c:ptCount val="1"/>
                <c:pt idx="0">
                  <c:v>27.75</c:v>
                </c:pt>
              </c:numCache>
            </c:numRef>
          </c:xVal>
          <c:yVal>
            <c:numRef>
              <c:f>Sheet3!$W$6</c:f>
              <c:numCache>
                <c:formatCode>0.00000</c:formatCode>
                <c:ptCount val="1"/>
                <c:pt idx="0">
                  <c:v>0.88498763746304188</c:v>
                </c:pt>
              </c:numCache>
            </c:numRef>
          </c:yVal>
          <c:smooth val="0"/>
        </c:ser>
        <c:ser>
          <c:idx val="4"/>
          <c:order val="4"/>
          <c:spPr>
            <a:ln w="12700">
              <a:solidFill>
                <a:srgbClr val="00FF00"/>
              </a:solidFill>
              <a:prstDash val="sysDash"/>
            </a:ln>
          </c:spPr>
          <c:marker>
            <c:symbol val="none"/>
          </c:marker>
          <c:xVal>
            <c:numRef>
              <c:f>Sheet3!$V$4:$V$5</c:f>
              <c:numCache>
                <c:formatCode>0.00000</c:formatCode>
                <c:ptCount val="2"/>
                <c:pt idx="0">
                  <c:v>27.75</c:v>
                </c:pt>
                <c:pt idx="1">
                  <c:v>27.75</c:v>
                </c:pt>
              </c:numCache>
            </c:numRef>
          </c:xVal>
          <c:yVal>
            <c:numRef>
              <c:f>Sheet3!$W$4:$W$5</c:f>
              <c:numCache>
                <c:formatCode>General</c:formatCode>
                <c:ptCount val="2"/>
                <c:pt idx="0" formatCode="0.00000">
                  <c:v>0.46561452032511141</c:v>
                </c:pt>
                <c:pt idx="1">
                  <c:v>0</c:v>
                </c:pt>
              </c:numCache>
            </c:numRef>
          </c:yVal>
          <c:smooth val="0"/>
        </c:ser>
        <c:ser>
          <c:idx val="5"/>
          <c:order val="5"/>
          <c:spPr>
            <a:ln w="12700">
              <a:solidFill>
                <a:srgbClr val="FF0000"/>
              </a:solidFill>
              <a:prstDash val="sysDash"/>
            </a:ln>
          </c:spPr>
          <c:marker>
            <c:symbol val="none"/>
          </c:marker>
          <c:xVal>
            <c:numRef>
              <c:f>Sheet3!$V$6:$V$7</c:f>
              <c:numCache>
                <c:formatCode>0.00000</c:formatCode>
                <c:ptCount val="2"/>
                <c:pt idx="0">
                  <c:v>27.75</c:v>
                </c:pt>
                <c:pt idx="1">
                  <c:v>27.75</c:v>
                </c:pt>
              </c:numCache>
            </c:numRef>
          </c:xVal>
          <c:yVal>
            <c:numRef>
              <c:f>Sheet3!$W$6:$W$7</c:f>
              <c:numCache>
                <c:formatCode>General</c:formatCode>
                <c:ptCount val="2"/>
                <c:pt idx="0" formatCode="0.00000">
                  <c:v>0.88498763746304188</c:v>
                </c:pt>
                <c:pt idx="1">
                  <c:v>0</c:v>
                </c:pt>
              </c:numCache>
            </c:numRef>
          </c:yVal>
          <c:smooth val="0"/>
        </c:ser>
        <c:dLbls>
          <c:showLegendKey val="0"/>
          <c:showVal val="0"/>
          <c:showCatName val="0"/>
          <c:showSerName val="0"/>
          <c:showPercent val="0"/>
          <c:showBubbleSize val="0"/>
        </c:dLbls>
        <c:axId val="45290240"/>
        <c:axId val="45292160"/>
      </c:scatterChart>
      <c:valAx>
        <c:axId val="45290240"/>
        <c:scaling>
          <c:orientation val="minMax"/>
        </c:scaling>
        <c:delete val="0"/>
        <c:axPos val="b"/>
        <c:title>
          <c:tx>
            <c:rich>
              <a:bodyPr/>
              <a:lstStyle/>
              <a:p>
                <a:pPr>
                  <a:defRPr sz="1175" b="1" i="1" u="none" strike="noStrike" baseline="0">
                    <a:solidFill>
                      <a:srgbClr val="000000"/>
                    </a:solidFill>
                    <a:latin typeface="Arial"/>
                    <a:ea typeface="Arial"/>
                    <a:cs typeface="Arial"/>
                  </a:defRPr>
                </a:pPr>
                <a:r>
                  <a:t>x</a:t>
                </a:r>
              </a:p>
            </c:rich>
          </c:tx>
          <c:layout>
            <c:manualLayout>
              <c:xMode val="edge"/>
              <c:yMode val="edge"/>
              <c:x val="0.93442729804058344"/>
              <c:y val="0.41240949405774918"/>
            </c:manualLayout>
          </c:layout>
          <c:overlay val="0"/>
          <c:spPr>
            <a:noFill/>
            <a:ln w="25400">
              <a:noFill/>
            </a:ln>
          </c:spPr>
        </c:title>
        <c:numFmt formatCode="0" sourceLinked="0"/>
        <c:majorTickMark val="out"/>
        <c:minorTickMark val="none"/>
        <c:tickLblPos val="nextTo"/>
        <c:spPr>
          <a:ln w="3175">
            <a:solidFill>
              <a:srgbClr val="333399"/>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5292160"/>
        <c:crosses val="autoZero"/>
        <c:crossBetween val="midCat"/>
      </c:valAx>
      <c:valAx>
        <c:axId val="45292160"/>
        <c:scaling>
          <c:orientation val="minMax"/>
          <c:max val="1"/>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a:ea typeface="Times New Roman"/>
                <a:cs typeface="Times New Roman"/>
              </a:defRPr>
            </a:pPr>
            <a:endParaRPr lang="en-US"/>
          </a:p>
        </c:txPr>
        <c:crossAx val="45290240"/>
        <c:crosses val="autoZero"/>
        <c:crossBetween val="midCat"/>
        <c:majorUnit val="2"/>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92523364485979E-2"/>
          <c:y val="6.2271285024914955E-2"/>
          <c:w val="0.91355140186915884"/>
          <c:h val="0.87912402388115229"/>
        </c:manualLayout>
      </c:layout>
      <c:scatterChart>
        <c:scatterStyle val="lineMarker"/>
        <c:varyColors val="0"/>
        <c:ser>
          <c:idx val="0"/>
          <c:order val="0"/>
          <c:spPr>
            <a:ln w="25400">
              <a:solidFill>
                <a:srgbClr val="0000FF"/>
              </a:solidFill>
              <a:prstDash val="solid"/>
            </a:ln>
          </c:spPr>
          <c:marker>
            <c:symbol val="none"/>
          </c:marker>
          <c:xVal>
            <c:numRef>
              <c:f>Sheet3!$M$3:$M$203</c:f>
              <c:numCache>
                <c:formatCode>0.00</c:formatCode>
                <c:ptCount val="201"/>
                <c:pt idx="0">
                  <c:v>-60</c:v>
                </c:pt>
                <c:pt idx="1">
                  <c:v>-59.325000000000003</c:v>
                </c:pt>
                <c:pt idx="2">
                  <c:v>-58.650000000000006</c:v>
                </c:pt>
                <c:pt idx="3">
                  <c:v>-57.975000000000009</c:v>
                </c:pt>
                <c:pt idx="4">
                  <c:v>-57.300000000000011</c:v>
                </c:pt>
                <c:pt idx="5">
                  <c:v>-56.625000000000014</c:v>
                </c:pt>
                <c:pt idx="6">
                  <c:v>-55.950000000000017</c:v>
                </c:pt>
                <c:pt idx="7">
                  <c:v>-55.27500000000002</c:v>
                </c:pt>
                <c:pt idx="8">
                  <c:v>-54.600000000000023</c:v>
                </c:pt>
                <c:pt idx="9">
                  <c:v>-53.925000000000026</c:v>
                </c:pt>
                <c:pt idx="10">
                  <c:v>-53.250000000000028</c:v>
                </c:pt>
                <c:pt idx="11">
                  <c:v>-52.575000000000031</c:v>
                </c:pt>
                <c:pt idx="12">
                  <c:v>-51.900000000000034</c:v>
                </c:pt>
                <c:pt idx="13">
                  <c:v>-51.225000000000037</c:v>
                </c:pt>
                <c:pt idx="14">
                  <c:v>-50.55000000000004</c:v>
                </c:pt>
                <c:pt idx="15">
                  <c:v>-49.875000000000043</c:v>
                </c:pt>
                <c:pt idx="16">
                  <c:v>-49.200000000000045</c:v>
                </c:pt>
                <c:pt idx="17">
                  <c:v>-48.525000000000048</c:v>
                </c:pt>
                <c:pt idx="18">
                  <c:v>-47.850000000000051</c:v>
                </c:pt>
                <c:pt idx="19">
                  <c:v>-47.175000000000054</c:v>
                </c:pt>
                <c:pt idx="20">
                  <c:v>-46.500000000000057</c:v>
                </c:pt>
                <c:pt idx="21">
                  <c:v>-45.82500000000006</c:v>
                </c:pt>
                <c:pt idx="22">
                  <c:v>-45.150000000000063</c:v>
                </c:pt>
                <c:pt idx="23">
                  <c:v>-44.475000000000065</c:v>
                </c:pt>
                <c:pt idx="24">
                  <c:v>-43.800000000000068</c:v>
                </c:pt>
                <c:pt idx="25">
                  <c:v>-43.125000000000071</c:v>
                </c:pt>
                <c:pt idx="26">
                  <c:v>-42.450000000000074</c:v>
                </c:pt>
                <c:pt idx="27">
                  <c:v>-41.775000000000077</c:v>
                </c:pt>
                <c:pt idx="28">
                  <c:v>-41.10000000000008</c:v>
                </c:pt>
                <c:pt idx="29">
                  <c:v>-40.425000000000082</c:v>
                </c:pt>
                <c:pt idx="30">
                  <c:v>-39.750000000000085</c:v>
                </c:pt>
                <c:pt idx="31">
                  <c:v>-39.075000000000088</c:v>
                </c:pt>
                <c:pt idx="32">
                  <c:v>-38.400000000000091</c:v>
                </c:pt>
                <c:pt idx="33">
                  <c:v>-37.725000000000094</c:v>
                </c:pt>
                <c:pt idx="34">
                  <c:v>-37.050000000000097</c:v>
                </c:pt>
                <c:pt idx="35">
                  <c:v>-36.375000000000099</c:v>
                </c:pt>
                <c:pt idx="36">
                  <c:v>-35.700000000000102</c:v>
                </c:pt>
                <c:pt idx="37">
                  <c:v>-35.025000000000105</c:v>
                </c:pt>
                <c:pt idx="38">
                  <c:v>-34.350000000000108</c:v>
                </c:pt>
                <c:pt idx="39">
                  <c:v>-33.675000000000111</c:v>
                </c:pt>
                <c:pt idx="40">
                  <c:v>-33.000000000000114</c:v>
                </c:pt>
                <c:pt idx="41">
                  <c:v>-32.325000000000117</c:v>
                </c:pt>
                <c:pt idx="42">
                  <c:v>-31.650000000000116</c:v>
                </c:pt>
                <c:pt idx="43">
                  <c:v>-30.975000000000115</c:v>
                </c:pt>
                <c:pt idx="44">
                  <c:v>-30.300000000000114</c:v>
                </c:pt>
                <c:pt idx="45">
                  <c:v>-29.625000000000114</c:v>
                </c:pt>
                <c:pt idx="46">
                  <c:v>-28.950000000000113</c:v>
                </c:pt>
                <c:pt idx="47">
                  <c:v>-28.275000000000112</c:v>
                </c:pt>
                <c:pt idx="48">
                  <c:v>-27.600000000000112</c:v>
                </c:pt>
                <c:pt idx="49">
                  <c:v>-26.925000000000111</c:v>
                </c:pt>
                <c:pt idx="50">
                  <c:v>-26.25000000000011</c:v>
                </c:pt>
                <c:pt idx="51">
                  <c:v>-25.575000000000109</c:v>
                </c:pt>
                <c:pt idx="52">
                  <c:v>-24.900000000000109</c:v>
                </c:pt>
                <c:pt idx="53">
                  <c:v>-24.225000000000108</c:v>
                </c:pt>
                <c:pt idx="54">
                  <c:v>-23.550000000000107</c:v>
                </c:pt>
                <c:pt idx="55">
                  <c:v>-22.875000000000107</c:v>
                </c:pt>
                <c:pt idx="56">
                  <c:v>-22.200000000000106</c:v>
                </c:pt>
                <c:pt idx="57">
                  <c:v>-21.525000000000105</c:v>
                </c:pt>
                <c:pt idx="58">
                  <c:v>-20.850000000000104</c:v>
                </c:pt>
                <c:pt idx="59">
                  <c:v>-20.175000000000104</c:v>
                </c:pt>
                <c:pt idx="60">
                  <c:v>-19.500000000000103</c:v>
                </c:pt>
                <c:pt idx="61">
                  <c:v>-18.825000000000102</c:v>
                </c:pt>
                <c:pt idx="62">
                  <c:v>-18.150000000000102</c:v>
                </c:pt>
                <c:pt idx="63">
                  <c:v>-17.475000000000101</c:v>
                </c:pt>
                <c:pt idx="64">
                  <c:v>-16.8000000000001</c:v>
                </c:pt>
                <c:pt idx="65">
                  <c:v>-16.125000000000099</c:v>
                </c:pt>
                <c:pt idx="66">
                  <c:v>-15.450000000000099</c:v>
                </c:pt>
                <c:pt idx="67">
                  <c:v>-14.775000000000098</c:v>
                </c:pt>
                <c:pt idx="68">
                  <c:v>-14.100000000000097</c:v>
                </c:pt>
                <c:pt idx="69">
                  <c:v>-13.425000000000097</c:v>
                </c:pt>
                <c:pt idx="70">
                  <c:v>-12.750000000000096</c:v>
                </c:pt>
                <c:pt idx="71">
                  <c:v>-12.075000000000095</c:v>
                </c:pt>
                <c:pt idx="72">
                  <c:v>-11.400000000000095</c:v>
                </c:pt>
                <c:pt idx="73">
                  <c:v>-10.725000000000094</c:v>
                </c:pt>
                <c:pt idx="74">
                  <c:v>-10.050000000000093</c:v>
                </c:pt>
                <c:pt idx="75">
                  <c:v>-9.3750000000000924</c:v>
                </c:pt>
                <c:pt idx="76">
                  <c:v>-8.7000000000000917</c:v>
                </c:pt>
                <c:pt idx="77">
                  <c:v>-8.0250000000000909</c:v>
                </c:pt>
                <c:pt idx="78">
                  <c:v>-7.3500000000000911</c:v>
                </c:pt>
                <c:pt idx="79">
                  <c:v>-6.6750000000000913</c:v>
                </c:pt>
                <c:pt idx="80">
                  <c:v>-6.0000000000000915</c:v>
                </c:pt>
                <c:pt idx="81">
                  <c:v>-5.3250000000000917</c:v>
                </c:pt>
                <c:pt idx="82">
                  <c:v>-4.6500000000000918</c:v>
                </c:pt>
                <c:pt idx="83">
                  <c:v>-3.975000000000092</c:v>
                </c:pt>
                <c:pt idx="84">
                  <c:v>-3.3000000000000922</c:v>
                </c:pt>
                <c:pt idx="85">
                  <c:v>-2.6250000000000924</c:v>
                </c:pt>
                <c:pt idx="86">
                  <c:v>-1.9500000000000923</c:v>
                </c:pt>
                <c:pt idx="87">
                  <c:v>-1.2750000000000923</c:v>
                </c:pt>
                <c:pt idx="88">
                  <c:v>-0.60000000000009224</c:v>
                </c:pt>
                <c:pt idx="89">
                  <c:v>7.4999999999907807E-2</c:v>
                </c:pt>
                <c:pt idx="90">
                  <c:v>0.74999999999990785</c:v>
                </c:pt>
                <c:pt idx="91">
                  <c:v>1.4249999999999079</c:v>
                </c:pt>
                <c:pt idx="92">
                  <c:v>2.0999999999999082</c:v>
                </c:pt>
                <c:pt idx="93">
                  <c:v>2.774999999999908</c:v>
                </c:pt>
                <c:pt idx="94">
                  <c:v>3.4499999999999078</c:v>
                </c:pt>
                <c:pt idx="95">
                  <c:v>4.1249999999999076</c:v>
                </c:pt>
                <c:pt idx="96">
                  <c:v>4.7999999999999075</c:v>
                </c:pt>
                <c:pt idx="97">
                  <c:v>5.4749999999999073</c:v>
                </c:pt>
                <c:pt idx="98">
                  <c:v>6.1499999999999071</c:v>
                </c:pt>
                <c:pt idx="99">
                  <c:v>6.8249999999999069</c:v>
                </c:pt>
                <c:pt idx="100">
                  <c:v>7.4999999999999067</c:v>
                </c:pt>
                <c:pt idx="101">
                  <c:v>8.1749999999999066</c:v>
                </c:pt>
                <c:pt idx="102">
                  <c:v>8.8499999999999073</c:v>
                </c:pt>
                <c:pt idx="103">
                  <c:v>9.524999999999908</c:v>
                </c:pt>
                <c:pt idx="104">
                  <c:v>10.199999999999909</c:v>
                </c:pt>
                <c:pt idx="105">
                  <c:v>10.874999999999909</c:v>
                </c:pt>
                <c:pt idx="106">
                  <c:v>11.54999999999991</c:v>
                </c:pt>
                <c:pt idx="107">
                  <c:v>12.224999999999911</c:v>
                </c:pt>
                <c:pt idx="108">
                  <c:v>12.899999999999912</c:v>
                </c:pt>
                <c:pt idx="109">
                  <c:v>13.574999999999912</c:v>
                </c:pt>
                <c:pt idx="110">
                  <c:v>14.249999999999913</c:v>
                </c:pt>
                <c:pt idx="111">
                  <c:v>14.924999999999914</c:v>
                </c:pt>
                <c:pt idx="112">
                  <c:v>15.599999999999914</c:v>
                </c:pt>
                <c:pt idx="113">
                  <c:v>16.274999999999913</c:v>
                </c:pt>
                <c:pt idx="114">
                  <c:v>16.949999999999914</c:v>
                </c:pt>
                <c:pt idx="115">
                  <c:v>17.624999999999915</c:v>
                </c:pt>
                <c:pt idx="116">
                  <c:v>18.299999999999915</c:v>
                </c:pt>
                <c:pt idx="117">
                  <c:v>18.974999999999916</c:v>
                </c:pt>
                <c:pt idx="118">
                  <c:v>19.649999999999917</c:v>
                </c:pt>
                <c:pt idx="119">
                  <c:v>20.324999999999918</c:v>
                </c:pt>
                <c:pt idx="120">
                  <c:v>20.999999999999918</c:v>
                </c:pt>
                <c:pt idx="121">
                  <c:v>21.674999999999919</c:v>
                </c:pt>
                <c:pt idx="122">
                  <c:v>22.34999999999992</c:v>
                </c:pt>
                <c:pt idx="123">
                  <c:v>23.02499999999992</c:v>
                </c:pt>
                <c:pt idx="124">
                  <c:v>23.699999999999921</c:v>
                </c:pt>
                <c:pt idx="125">
                  <c:v>24.374999999999922</c:v>
                </c:pt>
                <c:pt idx="126">
                  <c:v>25.049999999999923</c:v>
                </c:pt>
                <c:pt idx="127">
                  <c:v>25.724999999999923</c:v>
                </c:pt>
                <c:pt idx="128">
                  <c:v>26.399999999999924</c:v>
                </c:pt>
                <c:pt idx="129">
                  <c:v>27.074999999999925</c:v>
                </c:pt>
                <c:pt idx="130">
                  <c:v>27.749999999999925</c:v>
                </c:pt>
                <c:pt idx="131">
                  <c:v>28.424999999999926</c:v>
                </c:pt>
                <c:pt idx="132">
                  <c:v>29.099999999999927</c:v>
                </c:pt>
                <c:pt idx="133">
                  <c:v>29.774999999999928</c:v>
                </c:pt>
                <c:pt idx="134">
                  <c:v>30.449999999999928</c:v>
                </c:pt>
                <c:pt idx="135">
                  <c:v>31.124999999999929</c:v>
                </c:pt>
                <c:pt idx="136">
                  <c:v>31.79999999999993</c:v>
                </c:pt>
                <c:pt idx="137">
                  <c:v>32.47499999999993</c:v>
                </c:pt>
                <c:pt idx="138">
                  <c:v>33.149999999999928</c:v>
                </c:pt>
                <c:pt idx="139">
                  <c:v>33.824999999999925</c:v>
                </c:pt>
                <c:pt idx="140">
                  <c:v>34.499999999999922</c:v>
                </c:pt>
                <c:pt idx="141">
                  <c:v>35.174999999999919</c:v>
                </c:pt>
                <c:pt idx="142">
                  <c:v>35.849999999999916</c:v>
                </c:pt>
                <c:pt idx="143">
                  <c:v>36.524999999999913</c:v>
                </c:pt>
                <c:pt idx="144">
                  <c:v>37.19999999999991</c:v>
                </c:pt>
                <c:pt idx="145">
                  <c:v>37.874999999999908</c:v>
                </c:pt>
                <c:pt idx="146">
                  <c:v>38.549999999999905</c:v>
                </c:pt>
                <c:pt idx="147">
                  <c:v>39.224999999999902</c:v>
                </c:pt>
                <c:pt idx="148">
                  <c:v>39.899999999999899</c:v>
                </c:pt>
                <c:pt idx="149">
                  <c:v>40.574999999999896</c:v>
                </c:pt>
                <c:pt idx="150">
                  <c:v>41.249999999999893</c:v>
                </c:pt>
                <c:pt idx="151">
                  <c:v>41.924999999999891</c:v>
                </c:pt>
                <c:pt idx="152">
                  <c:v>42.599999999999888</c:v>
                </c:pt>
                <c:pt idx="153">
                  <c:v>43.274999999999885</c:v>
                </c:pt>
                <c:pt idx="154">
                  <c:v>43.949999999999882</c:v>
                </c:pt>
                <c:pt idx="155">
                  <c:v>44.624999999999879</c:v>
                </c:pt>
                <c:pt idx="156">
                  <c:v>45.299999999999876</c:v>
                </c:pt>
                <c:pt idx="157">
                  <c:v>45.974999999999874</c:v>
                </c:pt>
                <c:pt idx="158">
                  <c:v>46.649999999999871</c:v>
                </c:pt>
                <c:pt idx="159">
                  <c:v>47.324999999999868</c:v>
                </c:pt>
                <c:pt idx="160">
                  <c:v>47.999999999999865</c:v>
                </c:pt>
                <c:pt idx="161">
                  <c:v>48.674999999999862</c:v>
                </c:pt>
                <c:pt idx="162">
                  <c:v>49.349999999999859</c:v>
                </c:pt>
                <c:pt idx="163">
                  <c:v>50.024999999999856</c:v>
                </c:pt>
                <c:pt idx="164">
                  <c:v>50.699999999999854</c:v>
                </c:pt>
                <c:pt idx="165">
                  <c:v>51.374999999999851</c:v>
                </c:pt>
                <c:pt idx="166">
                  <c:v>52.049999999999848</c:v>
                </c:pt>
                <c:pt idx="167">
                  <c:v>52.724999999999845</c:v>
                </c:pt>
                <c:pt idx="168">
                  <c:v>53.399999999999842</c:v>
                </c:pt>
                <c:pt idx="169">
                  <c:v>54.074999999999839</c:v>
                </c:pt>
                <c:pt idx="170">
                  <c:v>54.749999999999837</c:v>
                </c:pt>
                <c:pt idx="171">
                  <c:v>55.424999999999834</c:v>
                </c:pt>
                <c:pt idx="172">
                  <c:v>56.099999999999831</c:v>
                </c:pt>
                <c:pt idx="173">
                  <c:v>56.774999999999828</c:v>
                </c:pt>
                <c:pt idx="174">
                  <c:v>57.449999999999825</c:v>
                </c:pt>
                <c:pt idx="175">
                  <c:v>58.124999999999822</c:v>
                </c:pt>
                <c:pt idx="176">
                  <c:v>58.79999999999982</c:v>
                </c:pt>
                <c:pt idx="177">
                  <c:v>59.474999999999817</c:v>
                </c:pt>
                <c:pt idx="178">
                  <c:v>60.149999999999814</c:v>
                </c:pt>
                <c:pt idx="179">
                  <c:v>60.824999999999811</c:v>
                </c:pt>
                <c:pt idx="180">
                  <c:v>61.499999999999808</c:v>
                </c:pt>
                <c:pt idx="181">
                  <c:v>62.174999999999805</c:v>
                </c:pt>
                <c:pt idx="182">
                  <c:v>62.849999999999802</c:v>
                </c:pt>
                <c:pt idx="183">
                  <c:v>63.5249999999998</c:v>
                </c:pt>
                <c:pt idx="184">
                  <c:v>64.199999999999804</c:v>
                </c:pt>
                <c:pt idx="185">
                  <c:v>64.874999999999801</c:v>
                </c:pt>
                <c:pt idx="186">
                  <c:v>65.549999999999798</c:v>
                </c:pt>
                <c:pt idx="187">
                  <c:v>66.224999999999795</c:v>
                </c:pt>
                <c:pt idx="188">
                  <c:v>66.899999999999793</c:v>
                </c:pt>
                <c:pt idx="189">
                  <c:v>67.57499999999979</c:v>
                </c:pt>
                <c:pt idx="190">
                  <c:v>68.249999999999787</c:v>
                </c:pt>
                <c:pt idx="191">
                  <c:v>68.924999999999784</c:v>
                </c:pt>
                <c:pt idx="192">
                  <c:v>69.599999999999781</c:v>
                </c:pt>
                <c:pt idx="193">
                  <c:v>70.274999999999778</c:v>
                </c:pt>
                <c:pt idx="194">
                  <c:v>70.949999999999775</c:v>
                </c:pt>
                <c:pt idx="195">
                  <c:v>71.624999999999773</c:v>
                </c:pt>
                <c:pt idx="196">
                  <c:v>72.29999999999977</c:v>
                </c:pt>
                <c:pt idx="197">
                  <c:v>72.974999999999767</c:v>
                </c:pt>
                <c:pt idx="198">
                  <c:v>73.649999999999764</c:v>
                </c:pt>
                <c:pt idx="199">
                  <c:v>74.324999999999761</c:v>
                </c:pt>
                <c:pt idx="200">
                  <c:v>74.999999999999758</c:v>
                </c:pt>
              </c:numCache>
            </c:numRef>
          </c:xVal>
          <c:yVal>
            <c:numRef>
              <c:f>Sheet3!$Q$3:$Q$203</c:f>
              <c:numCache>
                <c:formatCode>0.00000</c:formatCode>
                <c:ptCount val="201"/>
                <c:pt idx="0">
                  <c:v>-1.7320508075688767</c:v>
                </c:pt>
                <c:pt idx="1">
                  <c:v>-1.6858671694670748</c:v>
                </c:pt>
                <c:pt idx="2">
                  <c:v>-1.6414824075898948</c:v>
                </c:pt>
                <c:pt idx="3">
                  <c:v>-1.598781803002665</c:v>
                </c:pt>
                <c:pt idx="4">
                  <c:v>-1.5576600820932474</c:v>
                </c:pt>
                <c:pt idx="5">
                  <c:v>-1.5180204609905192</c:v>
                </c:pt>
                <c:pt idx="6">
                  <c:v>-1.4797738036278385</c:v>
                </c:pt>
                <c:pt idx="7">
                  <c:v>-1.4428378779875115</c:v>
                </c:pt>
                <c:pt idx="8">
                  <c:v>-1.4071366974211943</c:v>
                </c:pt>
                <c:pt idx="9">
                  <c:v>-1.3725999359028014</c:v>
                </c:pt>
                <c:pt idx="10">
                  <c:v>-1.3391624077078834</c:v>
                </c:pt>
                <c:pt idx="11">
                  <c:v>-1.3067636033850432</c:v>
                </c:pt>
                <c:pt idx="12">
                  <c:v>-1.2753472750378327</c:v>
                </c:pt>
                <c:pt idx="13">
                  <c:v>-1.2448610649078589</c:v>
                </c:pt>
                <c:pt idx="14">
                  <c:v>-1.2152561720723649</c:v>
                </c:pt>
                <c:pt idx="15">
                  <c:v>-1.1864870527675562</c:v>
                </c:pt>
                <c:pt idx="16">
                  <c:v>-1.1585111504430314</c:v>
                </c:pt>
                <c:pt idx="17">
                  <c:v>-1.1312886521597187</c:v>
                </c:pt>
                <c:pt idx="18">
                  <c:v>-1.1047822683777122</c:v>
                </c:pt>
                <c:pt idx="19">
                  <c:v>-1.0789570335528123</c:v>
                </c:pt>
                <c:pt idx="20">
                  <c:v>-1.0537801252809642</c:v>
                </c:pt>
                <c:pt idx="21">
                  <c:v>-1.0292207000061495</c:v>
                </c:pt>
                <c:pt idx="22">
                  <c:v>-1.0052497435461805</c:v>
                </c:pt>
                <c:pt idx="23">
                  <c:v>-0.98183993489787535</c:v>
                </c:pt>
                <c:pt idx="24">
                  <c:v>-0.95896552196290108</c:v>
                </c:pt>
                <c:pt idx="25">
                  <c:v>-0.93660220799206395</c:v>
                </c:pt>
                <c:pt idx="26">
                  <c:v>-0.91472704768233504</c:v>
                </c:pt>
                <c:pt idx="27">
                  <c:v>-0.89331835198020826</c:v>
                </c:pt>
                <c:pt idx="28">
                  <c:v>-0.87235560074946172</c:v>
                </c:pt>
                <c:pt idx="29">
                  <c:v>-0.85181936255308655</c:v>
                </c:pt>
                <c:pt idx="30">
                  <c:v>-0.83169122087973357</c:v>
                </c:pt>
                <c:pt idx="31">
                  <c:v>-0.81195370621600504</c:v>
                </c:pt>
                <c:pt idx="32">
                  <c:v>-0.79259023342854695</c:v>
                </c:pt>
                <c:pt idx="33">
                  <c:v>-0.7735850439752332</c:v>
                </c:pt>
                <c:pt idx="34">
                  <c:v>-0.75492315251372633</c:v>
                </c:pt>
                <c:pt idx="35">
                  <c:v>-0.73659029751913985</c:v>
                </c:pt>
                <c:pt idx="36">
                  <c:v>-0.71857289556110493</c:v>
                </c:pt>
                <c:pt idx="37">
                  <c:v>-0.70085799892485423</c:v>
                </c:pt>
                <c:pt idx="38">
                  <c:v>-0.68343325629150808</c:v>
                </c:pt>
                <c:pt idx="39">
                  <c:v>-0.66628687622000882</c:v>
                </c:pt>
                <c:pt idx="40">
                  <c:v>-0.6494075931975134</c:v>
                </c:pt>
                <c:pt idx="41">
                  <c:v>-0.63278463604684088</c:v>
                </c:pt>
                <c:pt idx="42">
                  <c:v>-0.6164076984990976</c:v>
                </c:pt>
                <c:pt idx="43">
                  <c:v>-0.60026691175710845</c:v>
                </c:pt>
                <c:pt idx="44">
                  <c:v>-0.58435281889100865</c:v>
                </c:pt>
                <c:pt idx="45">
                  <c:v>-0.5686563509214918</c:v>
                </c:pt>
                <c:pt idx="46">
                  <c:v>-0.55316880445894279</c:v>
                </c:pt>
                <c:pt idx="47">
                  <c:v>-0.53788182077815438</c:v>
                </c:pt>
                <c:pt idx="48">
                  <c:v>-0.52278736621869115</c:v>
                </c:pt>
                <c:pt idx="49">
                  <c:v>-0.50787771381030844</c:v>
                </c:pt>
                <c:pt idx="50">
                  <c:v>-0.49314542603130651</c:v>
                </c:pt>
                <c:pt idx="51">
                  <c:v>-0.47858333861535118</c:v>
                </c:pt>
                <c:pt idx="52">
                  <c:v>-0.46418454532924081</c:v>
                </c:pt>
                <c:pt idx="53">
                  <c:v>-0.44994238365039274</c:v>
                </c:pt>
                <c:pt idx="54">
                  <c:v>-0.43585042127854262</c:v>
                </c:pt>
                <c:pt idx="55">
                  <c:v>-0.42190244342134747</c:v>
                </c:pt>
                <c:pt idx="56">
                  <c:v>-0.40809244079830964</c:v>
                </c:pt>
                <c:pt idx="57">
                  <c:v>-0.39441459831174297</c:v>
                </c:pt>
                <c:pt idx="58">
                  <c:v>-0.38086328433742517</c:v>
                </c:pt>
                <c:pt idx="59">
                  <c:v>-0.36743304059115561</c:v>
                </c:pt>
                <c:pt idx="60">
                  <c:v>-0.35411857253070006</c:v>
                </c:pt>
                <c:pt idx="61">
                  <c:v>-0.34091474025558438</c:v>
                </c:pt>
                <c:pt idx="62">
                  <c:v>-0.32781654986992192</c:v>
                </c:pt>
                <c:pt idx="63">
                  <c:v>-0.31481914527594668</c:v>
                </c:pt>
                <c:pt idx="64">
                  <c:v>-0.30191780036820126</c:v>
                </c:pt>
                <c:pt idx="65">
                  <c:v>-0.28910791160041288</c:v>
                </c:pt>
                <c:pt idx="66">
                  <c:v>-0.2763849908989961</c:v>
                </c:pt>
                <c:pt idx="67">
                  <c:v>-0.26374465889886667</c:v>
                </c:pt>
                <c:pt idx="68">
                  <c:v>-0.25118263847885208</c:v>
                </c:pt>
                <c:pt idx="69">
                  <c:v>-0.23869474857544692</c:v>
                </c:pt>
                <c:pt idx="70">
                  <c:v>-0.22627689825500255</c:v>
                </c:pt>
                <c:pt idx="71">
                  <c:v>-0.21392508102567076</c:v>
                </c:pt>
                <c:pt idx="72">
                  <c:v>-0.20163536937154361</c:v>
                </c:pt>
                <c:pt idx="73">
                  <c:v>-0.18940390949246075</c:v>
                </c:pt>
                <c:pt idx="74">
                  <c:v>-0.17722691623389655</c:v>
                </c:pt>
                <c:pt idx="75">
                  <c:v>-0.16510066819219815</c:v>
                </c:pt>
                <c:pt idx="76">
                  <c:v>-0.15302150298122821</c:v>
                </c:pt>
                <c:pt idx="77">
                  <c:v>-0.14098581264718094</c:v>
                </c:pt>
                <c:pt idx="78">
                  <c:v>-0.12899003921898702</c:v>
                </c:pt>
                <c:pt idx="79">
                  <c:v>-0.11703067038231128</c:v>
                </c:pt>
                <c:pt idx="80">
                  <c:v>-0.10510423526567808</c:v>
                </c:pt>
                <c:pt idx="81">
                  <c:v>-9.3207300327735415E-2</c:v>
                </c:pt>
                <c:pt idx="82">
                  <c:v>-8.1336465335098376E-2</c:v>
                </c:pt>
                <c:pt idx="83">
                  <c:v>-6.9488359420590007E-2</c:v>
                </c:pt>
                <c:pt idx="84">
                  <c:v>-5.7659637212035042E-2</c:v>
                </c:pt>
                <c:pt idx="85">
                  <c:v>-4.5846975022052899E-2</c:v>
                </c:pt>
                <c:pt idx="86">
                  <c:v>-3.4047067089548112E-2</c:v>
                </c:pt>
                <c:pt idx="87">
                  <c:v>-2.225662186380898E-2</c:v>
                </c:pt>
                <c:pt idx="88">
                  <c:v>-1.0472358322298798E-2</c:v>
                </c:pt>
                <c:pt idx="89">
                  <c:v>1.3089976866382819E-3</c:v>
                </c:pt>
                <c:pt idx="90">
                  <c:v>1.3090717084833475E-2</c:v>
                </c:pt>
                <c:pt idx="91">
                  <c:v>2.4876071197722581E-2</c:v>
                </c:pt>
                <c:pt idx="92">
                  <c:v>3.6668335388728053E-2</c:v>
                </c:pt>
                <c:pt idx="93">
                  <c:v>4.8470792703177772E-2</c:v>
                </c:pt>
                <c:pt idx="94">
                  <c:v>6.0286737530382849E-2</c:v>
                </c:pt>
                <c:pt idx="95">
                  <c:v>7.2119479292570843E-2</c:v>
                </c:pt>
                <c:pt idx="96">
                  <c:v>8.3972346169479573E-2</c:v>
                </c:pt>
                <c:pt idx="97">
                  <c:v>9.5848688867562565E-2</c:v>
                </c:pt>
                <c:pt idx="98">
                  <c:v>0.10775188444293943</c:v>
                </c:pt>
                <c:pt idx="99">
                  <c:v>0.11968534018744535</c:v>
                </c:pt>
                <c:pt idx="100">
                  <c:v>0.1316524975873942</c:v>
                </c:pt>
                <c:pt idx="101">
                  <c:v>0.14365683636497156</c:v>
                </c:pt>
                <c:pt idx="102">
                  <c:v>0.1557018786125188</c:v>
                </c:pt>
                <c:pt idx="103">
                  <c:v>0.16779119303035944</c:v>
                </c:pt>
                <c:pt idx="104">
                  <c:v>0.1799283992792578</c:v>
                </c:pt>
                <c:pt idx="105">
                  <c:v>0.1921171724590886</c:v>
                </c:pt>
                <c:pt idx="106">
                  <c:v>0.20436124772583875</c:v>
                </c:pt>
                <c:pt idx="107">
                  <c:v>0.21666442505966496</c:v>
                </c:pt>
                <c:pt idx="108">
                  <c:v>0.2290305741973907</c:v>
                </c:pt>
                <c:pt idx="109">
                  <c:v>0.24146363974355747</c:v>
                </c:pt>
                <c:pt idx="110">
                  <c:v>0.25396764647494202</c:v>
                </c:pt>
                <c:pt idx="111">
                  <c:v>0.26654670485433068</c:v>
                </c:pt>
                <c:pt idx="112">
                  <c:v>0.27920501677029874</c:v>
                </c:pt>
                <c:pt idx="113">
                  <c:v>0.29194688152079473</c:v>
                </c:pt>
                <c:pt idx="114">
                  <c:v>0.30477670205947355</c:v>
                </c:pt>
                <c:pt idx="115">
                  <c:v>0.31769899152497666</c:v>
                </c:pt>
                <c:pt idx="116">
                  <c:v>0.33071838007472593</c:v>
                </c:pt>
                <c:pt idx="117">
                  <c:v>0.34383962204628865</c:v>
                </c:pt>
                <c:pt idx="118">
                  <c:v>0.3570676034710043</c:v>
                </c:pt>
                <c:pt idx="119">
                  <c:v>0.37040734996634367</c:v>
                </c:pt>
                <c:pt idx="120">
                  <c:v>0.38386403503541416</c:v>
                </c:pt>
                <c:pt idx="121">
                  <c:v>0.39744298880415063</c:v>
                </c:pt>
                <c:pt idx="122">
                  <c:v>0.41114970722905436</c:v>
                </c:pt>
                <c:pt idx="123">
                  <c:v>0.42498986181087811</c:v>
                </c:pt>
                <c:pt idx="124">
                  <c:v>0.43896930985243576</c:v>
                </c:pt>
                <c:pt idx="125">
                  <c:v>0.45309410530175354</c:v>
                </c:pt>
                <c:pt idx="126">
                  <c:v>0.46737051022511039</c:v>
                </c:pt>
                <c:pt idx="127">
                  <c:v>0.48180500695816447</c:v>
                </c:pt>
                <c:pt idx="128">
                  <c:v>0.49640431098736537</c:v>
                </c:pt>
                <c:pt idx="129">
                  <c:v>0.51117538461824852</c:v>
                </c:pt>
                <c:pt idx="130">
                  <c:v>0.52612545149203227</c:v>
                </c:pt>
                <c:pt idx="131">
                  <c:v>0.54126201201724944</c:v>
                </c:pt>
                <c:pt idx="132">
                  <c:v>0.55659285978898565</c:v>
                </c:pt>
                <c:pt idx="133">
                  <c:v>0.57212609907473166</c:v>
                </c:pt>
                <c:pt idx="134">
                  <c:v>0.58787016345295184</c:v>
                </c:pt>
                <c:pt idx="135">
                  <c:v>0.60383383569830218</c:v>
                </c:pt>
                <c:pt idx="136">
                  <c:v>0.62002626901608249</c:v>
                </c:pt>
                <c:pt idx="137">
                  <c:v>0.63645700973807395</c:v>
                </c:pt>
                <c:pt idx="138">
                  <c:v>0.65313602160251039</c:v>
                </c:pt>
                <c:pt idx="139">
                  <c:v>0.67007371175267061</c:v>
                </c:pt>
                <c:pt idx="140">
                  <c:v>0.6872809586016112</c:v>
                </c:pt>
                <c:pt idx="141">
                  <c:v>0.70476914172503546</c:v>
                </c:pt>
                <c:pt idx="142">
                  <c:v>0.72255017396039933</c:v>
                </c:pt>
                <c:pt idx="143">
                  <c:v>0.74063653590828893</c:v>
                </c:pt>
                <c:pt idx="144">
                  <c:v>0.75904131305210676</c:v>
                </c:pt>
                <c:pt idx="145">
                  <c:v>0.77777823573443861</c:v>
                </c:pt>
                <c:pt idx="146">
                  <c:v>0.79686172225344931</c:v>
                </c:pt>
                <c:pt idx="147">
                  <c:v>0.81630692537061522</c:v>
                </c:pt>
                <c:pt idx="148">
                  <c:v>0.83612978255246528</c:v>
                </c:pt>
                <c:pt idx="149">
                  <c:v>0.85634707030421131</c:v>
                </c:pt>
                <c:pt idx="150">
                  <c:v>0.87697646299275356</c:v>
                </c:pt>
                <c:pt idx="151">
                  <c:v>0.89803659660115875</c:v>
                </c:pt>
                <c:pt idx="152">
                  <c:v>0.91954713790703635</c:v>
                </c:pt>
                <c:pt idx="153">
                  <c:v>0.94152885963410871</c:v>
                </c:pt>
                <c:pt idx="154">
                  <c:v>0.96400372219066144</c:v>
                </c:pt>
                <c:pt idx="155">
                  <c:v>0.98699496268154729</c:v>
                </c:pt>
                <c:pt idx="156">
                  <c:v>1.0105271919633441</c:v>
                </c:pt>
                <c:pt idx="157">
                  <c:v>1.0346265006066413</c:v>
                </c:pt>
                <c:pt idx="158">
                  <c:v>1.0593205747370094</c:v>
                </c:pt>
                <c:pt idx="159">
                  <c:v>1.0846388228491199</c:v>
                </c:pt>
                <c:pt idx="160">
                  <c:v>1.1106125148291874</c:v>
                </c:pt>
                <c:pt idx="161">
                  <c:v>1.1372749345822475</c:v>
                </c:pt>
                <c:pt idx="162">
                  <c:v>1.1646615478463067</c:v>
                </c:pt>
                <c:pt idx="163">
                  <c:v>1.1928101869890624</c:v>
                </c:pt>
                <c:pt idx="164">
                  <c:v>1.2217612548295991</c:v>
                </c:pt>
                <c:pt idx="165">
                  <c:v>1.2515579498130063</c:v>
                </c:pt>
                <c:pt idx="166">
                  <c:v>1.2822465151970592</c:v>
                </c:pt>
                <c:pt idx="167">
                  <c:v>1.3138765152953249</c:v>
                </c:pt>
                <c:pt idx="168">
                  <c:v>1.3465011422702016</c:v>
                </c:pt>
                <c:pt idx="169">
                  <c:v>1.3801775574944901</c:v>
                </c:pt>
                <c:pt idx="170">
                  <c:v>1.4149672721156861</c:v>
                </c:pt>
                <c:pt idx="171">
                  <c:v>1.4509365721809564</c:v>
                </c:pt>
                <c:pt idx="172">
                  <c:v>1.4881569945341939</c:v>
                </c:pt>
                <c:pt idx="173">
                  <c:v>1.5267058607060837</c:v>
                </c:pt>
                <c:pt idx="174">
                  <c:v>1.5666668772160077</c:v>
                </c:pt>
                <c:pt idx="175">
                  <c:v>1.608130812130858</c:v>
                </c:pt>
                <c:pt idx="176">
                  <c:v>1.6511962594297649</c:v>
                </c:pt>
                <c:pt idx="177">
                  <c:v>1.6959705047667861</c:v>
                </c:pt>
                <c:pt idx="178">
                  <c:v>1.7425705086824526</c:v>
                </c:pt>
                <c:pt idx="179">
                  <c:v>1.7911240262859001</c:v>
                </c:pt>
                <c:pt idx="180">
                  <c:v>1.8417708860334436</c:v>
                </c:pt>
                <c:pt idx="181">
                  <c:v>1.894664454620367</c:v>
                </c:pt>
                <c:pt idx="182">
                  <c:v>1.9499733203762906</c:v>
                </c:pt>
                <c:pt idx="183">
                  <c:v>2.0078832341608663</c:v>
                </c:pt>
                <c:pt idx="184">
                  <c:v>2.0685993549187738</c:v>
                </c:pt>
                <c:pt idx="185">
                  <c:v>2.132348857188521</c:v>
                </c:pt>
                <c:pt idx="186">
                  <c:v>2.1993839705136073</c:v>
                </c:pt>
                <c:pt idx="187">
                  <c:v>2.2699855365919492</c:v>
                </c:pt>
                <c:pt idx="188">
                  <c:v>2.3444671900649294</c:v>
                </c:pt>
                <c:pt idx="189">
                  <c:v>2.4231802943488563</c:v>
                </c:pt>
                <c:pt idx="190">
                  <c:v>2.5065197965356165</c:v>
                </c:pt>
                <c:pt idx="191">
                  <c:v>2.5949312074176007</c:v>
                </c:pt>
                <c:pt idx="192">
                  <c:v>2.6889189672359048</c:v>
                </c:pt>
                <c:pt idx="193">
                  <c:v>2.7890565290935019</c:v>
                </c:pt>
                <c:pt idx="194">
                  <c:v>2.8959985860687718</c:v>
                </c:pt>
                <c:pt idx="195">
                  <c:v>3.0104959932669813</c:v>
                </c:pt>
                <c:pt idx="196">
                  <c:v>3.1334141042215222</c:v>
                </c:pt>
                <c:pt idx="197">
                  <c:v>3.2657554692400668</c:v>
                </c:pt>
                <c:pt idx="198">
                  <c:v>3.4086881562581257</c:v>
                </c:pt>
                <c:pt idx="199">
                  <c:v>3.5635813890231871</c:v>
                </c:pt>
                <c:pt idx="200">
                  <c:v>3.7320508075688115</c:v>
                </c:pt>
              </c:numCache>
            </c:numRef>
          </c:yVal>
          <c:smooth val="0"/>
        </c:ser>
        <c:ser>
          <c:idx val="1"/>
          <c:order val="1"/>
          <c:spPr>
            <a:ln w="12700">
              <a:solidFill>
                <a:srgbClr val="FF0000"/>
              </a:solidFill>
              <a:prstDash val="sysDash"/>
            </a:ln>
          </c:spPr>
          <c:marker>
            <c:symbol val="circle"/>
            <c:size val="7"/>
            <c:spPr>
              <a:solidFill>
                <a:srgbClr val="FF6600"/>
              </a:solidFill>
              <a:ln>
                <a:solidFill>
                  <a:srgbClr val="FF6600"/>
                </a:solidFill>
                <a:prstDash val="solid"/>
              </a:ln>
            </c:spPr>
          </c:marker>
          <c:xVal>
            <c:numRef>
              <c:f>Sheet3!$V$8</c:f>
              <c:numCache>
                <c:formatCode>0.00000</c:formatCode>
                <c:ptCount val="1"/>
                <c:pt idx="0">
                  <c:v>27.75</c:v>
                </c:pt>
              </c:numCache>
            </c:numRef>
          </c:xVal>
          <c:yVal>
            <c:numRef>
              <c:f>Sheet3!$W$8</c:f>
              <c:numCache>
                <c:formatCode>0.00000</c:formatCode>
                <c:ptCount val="1"/>
                <c:pt idx="0">
                  <c:v>0.52612545149203405</c:v>
                </c:pt>
              </c:numCache>
            </c:numRef>
          </c:yVal>
          <c:smooth val="0"/>
        </c:ser>
        <c:ser>
          <c:idx val="2"/>
          <c:order val="2"/>
          <c:spPr>
            <a:ln w="25400">
              <a:solidFill>
                <a:srgbClr val="FF6600"/>
              </a:solidFill>
              <a:prstDash val="sysDash"/>
            </a:ln>
          </c:spPr>
          <c:marker>
            <c:symbol val="none"/>
          </c:marker>
          <c:xVal>
            <c:numRef>
              <c:f>Sheet3!$V$8:$V$9</c:f>
              <c:numCache>
                <c:formatCode>0.00000</c:formatCode>
                <c:ptCount val="2"/>
                <c:pt idx="0">
                  <c:v>27.75</c:v>
                </c:pt>
                <c:pt idx="1">
                  <c:v>27.75</c:v>
                </c:pt>
              </c:numCache>
            </c:numRef>
          </c:xVal>
          <c:yVal>
            <c:numRef>
              <c:f>Sheet3!$W$8:$W$9</c:f>
              <c:numCache>
                <c:formatCode>General</c:formatCode>
                <c:ptCount val="2"/>
                <c:pt idx="0" formatCode="0.00000">
                  <c:v>0.52612545149203405</c:v>
                </c:pt>
                <c:pt idx="1">
                  <c:v>0</c:v>
                </c:pt>
              </c:numCache>
            </c:numRef>
          </c:yVal>
          <c:smooth val="0"/>
        </c:ser>
        <c:dLbls>
          <c:showLegendKey val="0"/>
          <c:showVal val="0"/>
          <c:showCatName val="0"/>
          <c:showSerName val="0"/>
          <c:showPercent val="0"/>
          <c:showBubbleSize val="0"/>
        </c:dLbls>
        <c:axId val="45318528"/>
        <c:axId val="45320448"/>
      </c:scatterChart>
      <c:valAx>
        <c:axId val="45318528"/>
        <c:scaling>
          <c:orientation val="minMax"/>
        </c:scaling>
        <c:delete val="0"/>
        <c:axPos val="b"/>
        <c:title>
          <c:tx>
            <c:rich>
              <a:bodyPr/>
              <a:lstStyle/>
              <a:p>
                <a:pPr>
                  <a:defRPr sz="1175" b="1" i="1" u="none" strike="noStrike" baseline="0">
                    <a:solidFill>
                      <a:srgbClr val="000000"/>
                    </a:solidFill>
                    <a:latin typeface="Arial"/>
                    <a:ea typeface="Arial"/>
                    <a:cs typeface="Arial"/>
                  </a:defRPr>
                </a:pPr>
                <a:r>
                  <a:t>x</a:t>
                </a:r>
              </a:p>
            </c:rich>
          </c:tx>
          <c:layout>
            <c:manualLayout>
              <c:xMode val="edge"/>
              <c:yMode val="edge"/>
              <c:x val="0.93224299065420557"/>
              <c:y val="0.41025787781120437"/>
            </c:manualLayout>
          </c:layout>
          <c:overlay val="0"/>
          <c:spPr>
            <a:noFill/>
            <a:ln w="25400">
              <a:noFill/>
            </a:ln>
          </c:spPr>
        </c:title>
        <c:numFmt formatCode="0" sourceLinked="0"/>
        <c:majorTickMark val="out"/>
        <c:minorTickMark val="none"/>
        <c:tickLblPos val="nextTo"/>
        <c:spPr>
          <a:ln w="3175">
            <a:solidFill>
              <a:srgbClr val="333399"/>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5320448"/>
        <c:crosses val="autoZero"/>
        <c:crossBetween val="midCat"/>
      </c:valAx>
      <c:valAx>
        <c:axId val="4532044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a:ea typeface="Times New Roman"/>
                <a:cs typeface="Times New Roman"/>
              </a:defRPr>
            </a:pPr>
            <a:endParaRPr lang="en-US"/>
          </a:p>
        </c:txPr>
        <c:crossAx val="45318528"/>
        <c:crosses val="autoZero"/>
        <c:crossBetween val="midCat"/>
        <c:minorUnit val="1.0420093240593253"/>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9</xdr:col>
      <xdr:colOff>19050</xdr:colOff>
      <xdr:row>0</xdr:row>
      <xdr:rowOff>47625</xdr:rowOff>
    </xdr:from>
    <xdr:to>
      <xdr:col>15</xdr:col>
      <xdr:colOff>142875</xdr:colOff>
      <xdr:row>13</xdr:row>
      <xdr:rowOff>28575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20</xdr:row>
      <xdr:rowOff>57150</xdr:rowOff>
    </xdr:from>
    <xdr:to>
      <xdr:col>15</xdr:col>
      <xdr:colOff>142875</xdr:colOff>
      <xdr:row>33</xdr:row>
      <xdr:rowOff>57150</xdr:rowOff>
    </xdr:to>
    <xdr:graphicFrame macro="">
      <xdr:nvGraphicFramePr>
        <xdr:cNvPr id="1050"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11</xdr:col>
          <xdr:colOff>0</xdr:colOff>
          <xdr:row>15</xdr:row>
          <xdr:rowOff>180975</xdr:rowOff>
        </xdr:from>
        <xdr:to>
          <xdr:col>13</xdr:col>
          <xdr:colOff>438150</xdr:colOff>
          <xdr:row>16</xdr:row>
          <xdr:rowOff>190500</xdr:rowOff>
        </xdr:to>
        <xdr:sp macro="" textlink="">
          <xdr:nvSpPr>
            <xdr:cNvPr id="1037" name="ScrollBar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0.01794</cdr:x>
      <cdr:y>0.02578</cdr:y>
    </cdr:from>
    <cdr:to>
      <cdr:x>0.21792</cdr:x>
      <cdr:y>0.1173</cdr:y>
    </cdr:to>
    <cdr:sp macro="" textlink="">
      <cdr:nvSpPr>
        <cdr:cNvPr id="2052" name="Text Box 4"/>
        <cdr:cNvSpPr txBox="1">
          <a:spLocks xmlns:a="http://schemas.openxmlformats.org/drawingml/2006/main" noChangeArrowheads="1"/>
        </cdr:cNvSpPr>
      </cdr:nvSpPr>
      <cdr:spPr bwMode="auto">
        <a:xfrm xmlns:a="http://schemas.openxmlformats.org/drawingml/2006/main">
          <a:off x="69802" y="70214"/>
          <a:ext cx="742903" cy="2379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200" b="1" i="1" u="none" strike="noStrike" baseline="0">
              <a:solidFill>
                <a:srgbClr val="00FF00"/>
              </a:solidFill>
              <a:latin typeface="Arial"/>
              <a:cs typeface="Arial"/>
            </a:rPr>
            <a:t>y</a:t>
          </a:r>
          <a:r>
            <a:rPr lang="en-US" sz="1200" b="1" i="0" u="none" strike="noStrike" baseline="0">
              <a:solidFill>
                <a:srgbClr val="00FF00"/>
              </a:solidFill>
              <a:latin typeface="Arial"/>
              <a:cs typeface="Arial"/>
            </a:rPr>
            <a:t> = sin </a:t>
          </a:r>
          <a:r>
            <a:rPr lang="en-US" sz="1200" b="1" i="1" u="none" strike="noStrike" baseline="0">
              <a:solidFill>
                <a:srgbClr val="00FF00"/>
              </a:solidFill>
              <a:latin typeface="Arial"/>
              <a:cs typeface="Arial"/>
            </a:rPr>
            <a:t>x</a:t>
          </a:r>
        </a:p>
      </cdr:txBody>
    </cdr:sp>
  </cdr:relSizeAnchor>
  <cdr:relSizeAnchor xmlns:cdr="http://schemas.openxmlformats.org/drawingml/2006/chartDrawing">
    <cdr:from>
      <cdr:x>0.77331</cdr:x>
      <cdr:y>0.02554</cdr:y>
    </cdr:from>
    <cdr:to>
      <cdr:x>0.98621</cdr:x>
      <cdr:y>0.11706</cdr:y>
    </cdr:to>
    <cdr:sp macro="" textlink="">
      <cdr:nvSpPr>
        <cdr:cNvPr id="2053" name="Text Box 5"/>
        <cdr:cNvSpPr txBox="1">
          <a:spLocks xmlns:a="http://schemas.openxmlformats.org/drawingml/2006/main" noChangeArrowheads="1"/>
        </cdr:cNvSpPr>
      </cdr:nvSpPr>
      <cdr:spPr bwMode="auto">
        <a:xfrm xmlns:a="http://schemas.openxmlformats.org/drawingml/2006/main">
          <a:off x="2875820" y="69588"/>
          <a:ext cx="790861" cy="2379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200" b="1" i="1" u="none" strike="noStrike" baseline="0">
              <a:solidFill>
                <a:srgbClr val="FF0000"/>
              </a:solidFill>
              <a:latin typeface="Arial"/>
              <a:cs typeface="Arial"/>
            </a:rPr>
            <a:t>y</a:t>
          </a:r>
          <a:r>
            <a:rPr lang="en-US" sz="1200" b="1" i="0" u="none" strike="noStrike" baseline="0">
              <a:solidFill>
                <a:srgbClr val="FF0000"/>
              </a:solidFill>
              <a:latin typeface="Arial"/>
              <a:cs typeface="Arial"/>
            </a:rPr>
            <a:t> = cos </a:t>
          </a:r>
          <a:r>
            <a:rPr lang="en-US" sz="1200" b="1" i="1" u="none" strike="noStrike" baseline="0">
              <a:solidFill>
                <a:srgbClr val="FF0000"/>
              </a:solidFill>
              <a:latin typeface="Arial"/>
              <a:cs typeface="Arial"/>
            </a:rPr>
            <a:t>x</a:t>
          </a:r>
        </a:p>
      </cdr:txBody>
    </cdr:sp>
  </cdr:relSizeAnchor>
</c:userShapes>
</file>

<file path=xl/drawings/drawing3.xml><?xml version="1.0" encoding="utf-8"?>
<c:userShapes xmlns:c="http://schemas.openxmlformats.org/drawingml/2006/chart">
  <cdr:relSizeAnchor xmlns:cdr="http://schemas.openxmlformats.org/drawingml/2006/chartDrawing">
    <cdr:from>
      <cdr:x>0.01279</cdr:x>
      <cdr:y>0.01825</cdr:y>
    </cdr:from>
    <cdr:to>
      <cdr:x>0.21474</cdr:x>
      <cdr:y>0.10954</cdr:y>
    </cdr:to>
    <cdr:sp macro="" textlink="">
      <cdr:nvSpPr>
        <cdr:cNvPr id="54274" name="Text Box 2"/>
        <cdr:cNvSpPr txBox="1">
          <a:spLocks xmlns:a="http://schemas.openxmlformats.org/drawingml/2006/main" noChangeArrowheads="1"/>
        </cdr:cNvSpPr>
      </cdr:nvSpPr>
      <cdr:spPr bwMode="auto">
        <a:xfrm xmlns:a="http://schemas.openxmlformats.org/drawingml/2006/main">
          <a:off x="50800" y="50800"/>
          <a:ext cx="752115" cy="2382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200" b="1" i="1" u="none" strike="noStrike" baseline="0">
              <a:solidFill>
                <a:srgbClr val="0000FF"/>
              </a:solidFill>
              <a:latin typeface="Arial"/>
              <a:cs typeface="Arial"/>
            </a:rPr>
            <a:t>y</a:t>
          </a:r>
          <a:r>
            <a:rPr lang="en-US" sz="1200" b="1" i="0" u="none" strike="noStrike" baseline="0">
              <a:solidFill>
                <a:srgbClr val="0000FF"/>
              </a:solidFill>
              <a:latin typeface="Arial"/>
              <a:cs typeface="Arial"/>
            </a:rPr>
            <a:t> = tan </a:t>
          </a:r>
          <a:r>
            <a:rPr lang="en-US" sz="1200" b="1" i="1" u="none" strike="noStrike" baseline="0">
              <a:solidFill>
                <a:srgbClr val="0000FF"/>
              </a:solidFill>
              <a:latin typeface="Arial"/>
              <a:cs typeface="Arial"/>
            </a:rPr>
            <a:t>x</a:t>
          </a:r>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19050</xdr:colOff>
      <xdr:row>0</xdr:row>
      <xdr:rowOff>47625</xdr:rowOff>
    </xdr:from>
    <xdr:to>
      <xdr:col>16</xdr:col>
      <xdr:colOff>142875</xdr:colOff>
      <xdr:row>12</xdr:row>
      <xdr:rowOff>28575</xdr:rowOff>
    </xdr:to>
    <xdr:graphicFrame macro="">
      <xdr:nvGraphicFramePr>
        <xdr:cNvPr id="737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19</xdr:row>
      <xdr:rowOff>57150</xdr:rowOff>
    </xdr:from>
    <xdr:to>
      <xdr:col>16</xdr:col>
      <xdr:colOff>142875</xdr:colOff>
      <xdr:row>32</xdr:row>
      <xdr:rowOff>57150</xdr:rowOff>
    </xdr:to>
    <xdr:graphicFrame macro="">
      <xdr:nvGraphicFramePr>
        <xdr:cNvPr id="737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0</xdr:colOff>
          <xdr:row>15</xdr:row>
          <xdr:rowOff>0</xdr:rowOff>
        </xdr:from>
        <xdr:to>
          <xdr:col>14</xdr:col>
          <xdr:colOff>285750</xdr:colOff>
          <xdr:row>16</xdr:row>
          <xdr:rowOff>9525</xdr:rowOff>
        </xdr:to>
        <xdr:sp macro="" textlink="">
          <xdr:nvSpPr>
            <xdr:cNvPr id="73730" name="ScrollBar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c:userShapes xmlns:c="http://schemas.openxmlformats.org/drawingml/2006/chart">
  <cdr:relSizeAnchor xmlns:cdr="http://schemas.openxmlformats.org/drawingml/2006/chartDrawing">
    <cdr:from>
      <cdr:x>0.01705</cdr:x>
      <cdr:y>0.02541</cdr:y>
    </cdr:from>
    <cdr:to>
      <cdr:x>0.01705</cdr:x>
      <cdr:y>0.02541</cdr:y>
    </cdr:to>
    <cdr:sp macro="" textlink="">
      <cdr:nvSpPr>
        <cdr:cNvPr id="74753" name="Text Box 1"/>
        <cdr:cNvSpPr txBox="1">
          <a:spLocks xmlns:a="http://schemas.openxmlformats.org/drawingml/2006/main" noChangeArrowheads="1"/>
        </cdr:cNvSpPr>
      </cdr:nvSpPr>
      <cdr:spPr bwMode="auto">
        <a:xfrm xmlns:a="http://schemas.openxmlformats.org/drawingml/2006/main">
          <a:off x="72698" y="69731"/>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200" b="1" i="1" u="none" strike="noStrike" baseline="0">
              <a:solidFill>
                <a:srgbClr val="00FF00"/>
              </a:solidFill>
              <a:latin typeface="Arial"/>
              <a:cs typeface="Arial"/>
            </a:rPr>
            <a:t>y</a:t>
          </a:r>
          <a:r>
            <a:rPr lang="en-US" sz="1200" b="1" i="0" u="none" strike="noStrike" baseline="0">
              <a:solidFill>
                <a:srgbClr val="00FF00"/>
              </a:solidFill>
              <a:latin typeface="Arial"/>
              <a:cs typeface="Arial"/>
            </a:rPr>
            <a:t> = sin </a:t>
          </a:r>
          <a:r>
            <a:rPr lang="en-US" sz="1200" b="1" i="1" u="none" strike="noStrike" baseline="0">
              <a:solidFill>
                <a:srgbClr val="00FF00"/>
              </a:solidFill>
              <a:latin typeface="Arial"/>
              <a:cs typeface="Arial"/>
            </a:rPr>
            <a:t>x</a:t>
          </a:r>
        </a:p>
      </cdr:txBody>
    </cdr:sp>
  </cdr:relSizeAnchor>
  <cdr:relSizeAnchor xmlns:cdr="http://schemas.openxmlformats.org/drawingml/2006/chartDrawing">
    <cdr:from>
      <cdr:x>0.80422</cdr:x>
      <cdr:y>0.0218</cdr:y>
    </cdr:from>
    <cdr:to>
      <cdr:x>0.99808</cdr:x>
      <cdr:y>0.11262</cdr:y>
    </cdr:to>
    <cdr:sp macro="" textlink="">
      <cdr:nvSpPr>
        <cdr:cNvPr id="74754" name="Text Box 2"/>
        <cdr:cNvSpPr txBox="1">
          <a:spLocks xmlns:a="http://schemas.openxmlformats.org/drawingml/2006/main" noChangeArrowheads="1"/>
        </cdr:cNvSpPr>
      </cdr:nvSpPr>
      <cdr:spPr bwMode="auto">
        <a:xfrm xmlns:a="http://schemas.openxmlformats.org/drawingml/2006/main">
          <a:off x="3281747" y="60265"/>
          <a:ext cx="790318" cy="2378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200" b="1" i="1" u="none" strike="noStrike" baseline="0">
              <a:solidFill>
                <a:srgbClr val="FF0000"/>
              </a:solidFill>
              <a:latin typeface="Arial"/>
              <a:cs typeface="Arial"/>
            </a:rPr>
            <a:t>y</a:t>
          </a:r>
          <a:r>
            <a:rPr lang="en-US" sz="1200" b="1" i="0" u="none" strike="noStrike" baseline="0">
              <a:solidFill>
                <a:srgbClr val="FF0000"/>
              </a:solidFill>
              <a:latin typeface="Arial"/>
              <a:cs typeface="Arial"/>
            </a:rPr>
            <a:t> = cos </a:t>
          </a:r>
          <a:r>
            <a:rPr lang="en-US" sz="1200" b="1" i="1" u="none" strike="noStrike" baseline="0">
              <a:solidFill>
                <a:srgbClr val="FF0000"/>
              </a:solidFill>
              <a:latin typeface="Arial"/>
              <a:cs typeface="Arial"/>
            </a:rPr>
            <a:t>x</a:t>
          </a:r>
        </a:p>
      </cdr:txBody>
    </cdr:sp>
  </cdr:relSizeAnchor>
</c:userShapes>
</file>

<file path=xl/drawings/drawing6.xml><?xml version="1.0" encoding="utf-8"?>
<c:userShapes xmlns:c="http://schemas.openxmlformats.org/drawingml/2006/chart">
  <cdr:relSizeAnchor xmlns:cdr="http://schemas.openxmlformats.org/drawingml/2006/chartDrawing">
    <cdr:from>
      <cdr:x>0.01166</cdr:x>
      <cdr:y>0.01825</cdr:y>
    </cdr:from>
    <cdr:to>
      <cdr:x>0.19576</cdr:x>
      <cdr:y>0.10954</cdr:y>
    </cdr:to>
    <cdr:sp macro="" textlink="">
      <cdr:nvSpPr>
        <cdr:cNvPr id="75777" name="Text Box 1"/>
        <cdr:cNvSpPr txBox="1">
          <a:spLocks xmlns:a="http://schemas.openxmlformats.org/drawingml/2006/main" noChangeArrowheads="1"/>
        </cdr:cNvSpPr>
      </cdr:nvSpPr>
      <cdr:spPr bwMode="auto">
        <a:xfrm xmlns:a="http://schemas.openxmlformats.org/drawingml/2006/main">
          <a:off x="50800" y="50800"/>
          <a:ext cx="752299" cy="2382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2860" rIns="0" bIns="0" anchor="t" upright="1">
          <a:spAutoFit/>
        </a:bodyPr>
        <a:lstStyle xmlns:a="http://schemas.openxmlformats.org/drawingml/2006/main"/>
        <a:p xmlns:a="http://schemas.openxmlformats.org/drawingml/2006/main">
          <a:pPr algn="l" rtl="0">
            <a:defRPr sz="1000"/>
          </a:pPr>
          <a:r>
            <a:rPr lang="en-US" sz="1200" b="1" i="1" u="none" strike="noStrike" baseline="0">
              <a:solidFill>
                <a:srgbClr val="0000FF"/>
              </a:solidFill>
              <a:latin typeface="Arial"/>
              <a:cs typeface="Arial"/>
            </a:rPr>
            <a:t>y</a:t>
          </a:r>
          <a:r>
            <a:rPr lang="en-US" sz="1200" b="1" i="0" u="none" strike="noStrike" baseline="0">
              <a:solidFill>
                <a:srgbClr val="0000FF"/>
              </a:solidFill>
              <a:latin typeface="Arial"/>
              <a:cs typeface="Arial"/>
            </a:rPr>
            <a:t> = tan </a:t>
          </a:r>
          <a:r>
            <a:rPr lang="en-US" sz="1200" b="1" i="1" u="none" strike="noStrike" baseline="0">
              <a:solidFill>
                <a:srgbClr val="0000FF"/>
              </a:solidFill>
              <a:latin typeface="Arial"/>
              <a:cs typeface="Arial"/>
            </a:rPr>
            <a:t>x</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2.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33"/>
  <sheetViews>
    <sheetView tabSelected="1" workbookViewId="0">
      <selection activeCell="E12" sqref="E12"/>
    </sheetView>
  </sheetViews>
  <sheetFormatPr defaultColWidth="8.7109375" defaultRowHeight="12.75" x14ac:dyDescent="0.2"/>
  <cols>
    <col min="1" max="1" width="3.28515625" customWidth="1"/>
    <col min="2" max="3" width="4.28515625" customWidth="1"/>
    <col min="4" max="4" width="38.5703125" customWidth="1"/>
    <col min="5" max="5" width="5.28515625" customWidth="1"/>
    <col min="6" max="6" width="2.7109375" customWidth="1"/>
    <col min="7" max="7" width="5.5703125" customWidth="1"/>
    <col min="8" max="8" width="6.7109375" customWidth="1"/>
    <col min="9" max="9" width="6.85546875" customWidth="1"/>
    <col min="11" max="11" width="9.7109375" customWidth="1"/>
    <col min="13" max="13" width="7.28515625" customWidth="1"/>
    <col min="14" max="14" width="8.42578125" customWidth="1"/>
    <col min="15" max="15" width="10.85546875" customWidth="1"/>
    <col min="16" max="16" width="5" customWidth="1"/>
    <col min="18" max="18" width="9.5703125" customWidth="1"/>
    <col min="19" max="19" width="10.140625" customWidth="1"/>
    <col min="20" max="20" width="7.7109375" customWidth="1"/>
    <col min="21" max="21" width="4.85546875" customWidth="1"/>
    <col min="23" max="23" width="16.7109375" bestFit="1" customWidth="1"/>
    <col min="31" max="31" width="10.42578125" customWidth="1"/>
    <col min="32" max="32" width="6.42578125" customWidth="1"/>
  </cols>
  <sheetData>
    <row r="1" spans="1:34" ht="20.25" x14ac:dyDescent="0.3">
      <c r="A1" s="2"/>
      <c r="B1" s="5"/>
      <c r="D1" s="5" t="s">
        <v>10</v>
      </c>
      <c r="AC1" s="16"/>
      <c r="AE1" s="9"/>
      <c r="AG1" s="25"/>
      <c r="AH1" s="25"/>
    </row>
    <row r="2" spans="1:34" ht="12.75" customHeight="1" x14ac:dyDescent="0.3">
      <c r="A2" s="2"/>
      <c r="B2" s="5"/>
      <c r="AC2" s="16"/>
      <c r="AG2" s="6"/>
      <c r="AH2" s="6"/>
    </row>
    <row r="3" spans="1:34" ht="16.5" customHeight="1" x14ac:dyDescent="0.3">
      <c r="A3" s="2"/>
      <c r="B3" s="5"/>
      <c r="D3" s="4" t="s">
        <v>11</v>
      </c>
      <c r="E3" s="4"/>
      <c r="F3" s="7"/>
      <c r="AD3" s="20"/>
      <c r="AG3" s="6"/>
      <c r="AH3" s="6"/>
    </row>
    <row r="4" spans="1:34" ht="17.25" customHeight="1" x14ac:dyDescent="0.3">
      <c r="A4" s="2"/>
      <c r="B4" s="5"/>
      <c r="D4" s="4" t="s">
        <v>12</v>
      </c>
      <c r="E4" s="4"/>
      <c r="F4" s="7"/>
      <c r="AD4" s="19"/>
      <c r="AG4" s="6"/>
      <c r="AH4" s="6"/>
    </row>
    <row r="5" spans="1:34" ht="22.5" customHeight="1" x14ac:dyDescent="0.25">
      <c r="B5" s="27"/>
      <c r="D5" s="4" t="s">
        <v>13</v>
      </c>
      <c r="E5" s="3"/>
      <c r="F5" s="7"/>
      <c r="AG5" s="6"/>
      <c r="AH5" s="6"/>
    </row>
    <row r="6" spans="1:34" ht="8.25" customHeight="1" x14ac:dyDescent="0.2">
      <c r="D6" s="3"/>
      <c r="E6" s="3"/>
      <c r="AG6" s="6"/>
      <c r="AH6" s="6"/>
    </row>
    <row r="7" spans="1:34" ht="16.5" customHeight="1" x14ac:dyDescent="0.2">
      <c r="A7" s="1"/>
      <c r="B7" s="8"/>
      <c r="C7" s="8"/>
      <c r="AG7" s="6"/>
      <c r="AH7" s="6"/>
    </row>
    <row r="8" spans="1:34" x14ac:dyDescent="0.2">
      <c r="AG8" s="6"/>
      <c r="AH8" s="6"/>
    </row>
    <row r="9" spans="1:34" ht="15.75" x14ac:dyDescent="0.25">
      <c r="B9" s="11"/>
      <c r="C9" s="11"/>
      <c r="D9" s="11"/>
      <c r="AG9" s="6"/>
      <c r="AH9" s="6"/>
    </row>
    <row r="10" spans="1:34" ht="15.75" x14ac:dyDescent="0.25">
      <c r="A10" s="11"/>
      <c r="D10" s="11" t="s">
        <v>24</v>
      </c>
      <c r="E10" s="15"/>
      <c r="G10" s="40"/>
      <c r="AG10" s="6"/>
      <c r="AH10" s="6"/>
    </row>
    <row r="11" spans="1:34" ht="15.75" x14ac:dyDescent="0.25">
      <c r="A11" s="11"/>
      <c r="B11" s="11"/>
      <c r="C11" s="11"/>
      <c r="D11" s="41" t="s">
        <v>26</v>
      </c>
      <c r="E11" s="56">
        <v>-1</v>
      </c>
      <c r="AG11" s="6"/>
      <c r="AH11" s="6"/>
    </row>
    <row r="12" spans="1:34" ht="15.75" x14ac:dyDescent="0.25">
      <c r="A12" s="24"/>
      <c r="B12" s="11"/>
      <c r="C12" s="11"/>
      <c r="D12" s="41" t="s">
        <v>25</v>
      </c>
      <c r="E12" s="56">
        <v>1</v>
      </c>
      <c r="G12" s="40"/>
      <c r="AG12" s="6"/>
      <c r="AH12" s="6"/>
    </row>
    <row r="13" spans="1:34" ht="15.75" x14ac:dyDescent="0.25">
      <c r="B13" s="24"/>
      <c r="C13" s="11"/>
      <c r="D13" s="11" t="s">
        <v>32</v>
      </c>
      <c r="E13" s="10"/>
      <c r="AG13" s="6"/>
      <c r="AH13" s="6"/>
    </row>
    <row r="14" spans="1:34" ht="15.75" x14ac:dyDescent="0.25">
      <c r="B14" s="11"/>
      <c r="C14" s="11"/>
      <c r="E14" s="15"/>
      <c r="G14" s="40"/>
      <c r="AG14" s="6"/>
      <c r="AH14" s="6"/>
    </row>
    <row r="15" spans="1:34" ht="18" customHeight="1" x14ac:dyDescent="0.25">
      <c r="E15" s="7"/>
      <c r="J15" s="11" t="s">
        <v>18</v>
      </c>
      <c r="AG15" s="6"/>
      <c r="AH15" s="6"/>
    </row>
    <row r="16" spans="1:34" ht="15.75" customHeight="1" x14ac:dyDescent="0.25">
      <c r="A16" s="11"/>
      <c r="C16" s="11"/>
      <c r="E16" s="15"/>
      <c r="G16" s="40"/>
      <c r="AG16" s="6"/>
      <c r="AH16" s="6"/>
    </row>
    <row r="17" spans="1:34" ht="15.75" x14ac:dyDescent="0.25">
      <c r="H17" s="11"/>
      <c r="I17" s="12"/>
      <c r="J17" s="45" t="s">
        <v>19</v>
      </c>
      <c r="K17" s="44">
        <f>xMin+L17*dx</f>
        <v>-0.72</v>
      </c>
      <c r="L17" s="40">
        <v>28</v>
      </c>
      <c r="AG17" s="6"/>
      <c r="AH17" s="6"/>
    </row>
    <row r="18" spans="1:34" ht="16.5" thickBot="1" x14ac:dyDescent="0.3">
      <c r="A18" s="21"/>
      <c r="F18" s="22"/>
      <c r="G18" s="23"/>
      <c r="H18" s="11"/>
      <c r="I18" s="13"/>
      <c r="J18" s="49" t="s">
        <v>22</v>
      </c>
      <c r="K18" s="46">
        <f>SIN(x0)</f>
        <v>-0.6593846719714731</v>
      </c>
      <c r="L18" s="13"/>
      <c r="N18" s="50"/>
      <c r="O18" s="51" t="str">
        <f>"sin("&amp;TEXT(x0,"0.00")&amp;") "</f>
        <v xml:space="preserve">sin(-0.72) </v>
      </c>
      <c r="P18" s="50"/>
      <c r="Q18" s="52">
        <f>K18</f>
        <v>-0.6593846719714731</v>
      </c>
      <c r="R18" s="50"/>
      <c r="AG18" s="6"/>
      <c r="AH18" s="6"/>
    </row>
    <row r="19" spans="1:34" ht="15" customHeight="1" x14ac:dyDescent="0.25">
      <c r="A19" s="18"/>
      <c r="B19" s="28" t="s">
        <v>0</v>
      </c>
      <c r="C19" s="17"/>
      <c r="E19" s="28"/>
      <c r="F19" s="28"/>
      <c r="G19" s="28"/>
      <c r="H19" s="11"/>
      <c r="I19" s="13"/>
      <c r="J19" s="44" t="s">
        <v>23</v>
      </c>
      <c r="K19" s="47">
        <f>COS(x0)</f>
        <v>0.75180572914089505</v>
      </c>
      <c r="L19" s="13"/>
      <c r="N19" s="11" t="s">
        <v>31</v>
      </c>
      <c r="O19" s="53" t="str">
        <f>"cos("&amp;TEXT(x0,"0.00")&amp;") "</f>
        <v xml:space="preserve">cos(-0.72) </v>
      </c>
      <c r="P19" s="54" t="s">
        <v>30</v>
      </c>
      <c r="Q19" s="55">
        <f>K19</f>
        <v>0.75180572914089505</v>
      </c>
      <c r="R19" s="11" t="str">
        <f>" = "&amp;TEXT(K20,"0.000")</f>
        <v xml:space="preserve"> = -0.877</v>
      </c>
      <c r="AG19" s="6"/>
      <c r="AH19" s="6"/>
    </row>
    <row r="20" spans="1:34" ht="15.75" x14ac:dyDescent="0.25">
      <c r="D20" s="28" t="s">
        <v>1</v>
      </c>
      <c r="E20" s="28"/>
      <c r="F20" s="28"/>
      <c r="G20" s="28"/>
      <c r="H20" s="11"/>
      <c r="I20" s="13"/>
      <c r="J20" s="43" t="s">
        <v>21</v>
      </c>
      <c r="K20" s="48">
        <f>TAN(x0)</f>
        <v>-0.87706789987483413</v>
      </c>
      <c r="L20" s="13"/>
      <c r="AG20" s="6"/>
      <c r="AH20" s="6"/>
    </row>
    <row r="21" spans="1:34" ht="15.75" x14ac:dyDescent="0.25">
      <c r="D21" s="28" t="s">
        <v>2</v>
      </c>
      <c r="E21" s="28"/>
      <c r="F21" s="28"/>
      <c r="G21" s="28"/>
      <c r="H21" s="11"/>
      <c r="I21" s="13"/>
      <c r="J21" s="13"/>
      <c r="K21" s="13"/>
      <c r="L21" s="13"/>
      <c r="AG21" s="6"/>
      <c r="AH21" s="6"/>
    </row>
    <row r="22" spans="1:34" ht="15.75" x14ac:dyDescent="0.25">
      <c r="D22" s="28" t="s">
        <v>3</v>
      </c>
      <c r="E22" s="28"/>
      <c r="F22" s="28"/>
      <c r="G22" s="28"/>
      <c r="H22" s="11"/>
      <c r="I22" s="13"/>
      <c r="J22" s="13"/>
      <c r="K22" s="13"/>
      <c r="L22" s="13"/>
      <c r="AG22" s="6"/>
      <c r="AH22" s="6"/>
    </row>
    <row r="23" spans="1:34" ht="15.75" x14ac:dyDescent="0.25">
      <c r="D23" s="28" t="s">
        <v>39</v>
      </c>
      <c r="E23" s="28"/>
      <c r="F23" s="28"/>
      <c r="G23" s="28"/>
      <c r="H23" s="28"/>
      <c r="I23" s="28"/>
      <c r="K23" s="14"/>
      <c r="L23" s="13"/>
      <c r="AG23" s="6"/>
      <c r="AH23" s="6"/>
    </row>
    <row r="24" spans="1:34" ht="15.75" x14ac:dyDescent="0.25">
      <c r="D24" s="28"/>
      <c r="E24" s="28"/>
      <c r="F24" s="28"/>
      <c r="G24" s="28"/>
      <c r="H24" s="28"/>
      <c r="I24" s="28"/>
      <c r="K24" s="13"/>
      <c r="L24" s="13"/>
      <c r="AG24" s="26"/>
      <c r="AH24" s="26"/>
    </row>
    <row r="25" spans="1:34" ht="15.75" x14ac:dyDescent="0.25">
      <c r="D25" s="28"/>
      <c r="E25" s="28"/>
      <c r="F25" s="28"/>
      <c r="G25" s="28"/>
      <c r="H25" s="28"/>
      <c r="I25" s="28"/>
      <c r="K25" s="13"/>
      <c r="L25" s="13"/>
      <c r="AG25" s="26"/>
      <c r="AH25" s="26"/>
    </row>
    <row r="26" spans="1:34" ht="15.75" x14ac:dyDescent="0.25">
      <c r="H26" s="28"/>
      <c r="I26" s="28"/>
      <c r="K26" s="13"/>
      <c r="L26" s="13"/>
      <c r="AG26" s="26"/>
      <c r="AH26" s="26"/>
    </row>
    <row r="27" spans="1:34" ht="15.75" x14ac:dyDescent="0.25">
      <c r="H27" s="28"/>
      <c r="I27" s="28"/>
      <c r="K27" s="13"/>
      <c r="L27" s="13"/>
    </row>
    <row r="28" spans="1:34" ht="15.75" x14ac:dyDescent="0.25">
      <c r="H28" s="28"/>
      <c r="I28" s="28"/>
      <c r="K28" s="13"/>
      <c r="L28" s="13"/>
    </row>
    <row r="29" spans="1:34" ht="15.75" x14ac:dyDescent="0.25">
      <c r="A29" s="39" t="s">
        <v>5</v>
      </c>
      <c r="B29" s="39"/>
      <c r="C29" s="39"/>
      <c r="D29" s="39"/>
      <c r="H29" s="28"/>
      <c r="I29" s="28"/>
      <c r="L29" s="13"/>
    </row>
    <row r="30" spans="1:34" ht="15.75" x14ac:dyDescent="0.25">
      <c r="A30" s="39" t="s">
        <v>6</v>
      </c>
      <c r="B30" s="39"/>
      <c r="C30" s="39"/>
      <c r="D30" s="39"/>
      <c r="H30" s="11" t="s">
        <v>4</v>
      </c>
      <c r="L30" s="13"/>
    </row>
    <row r="31" spans="1:34" ht="15.75" x14ac:dyDescent="0.25">
      <c r="A31" s="39" t="s">
        <v>7</v>
      </c>
      <c r="B31" s="39"/>
      <c r="C31" s="39"/>
      <c r="D31" s="39"/>
      <c r="H31" s="11"/>
    </row>
    <row r="32" spans="1:34" ht="15.75" x14ac:dyDescent="0.25">
      <c r="A32" s="39" t="s">
        <v>8</v>
      </c>
      <c r="B32" s="39"/>
      <c r="C32" s="39"/>
      <c r="D32" s="39"/>
      <c r="H32" s="11"/>
    </row>
    <row r="33" spans="1:8" ht="15.75" x14ac:dyDescent="0.25">
      <c r="A33" s="39" t="s">
        <v>9</v>
      </c>
      <c r="B33" s="39"/>
      <c r="C33" s="39"/>
      <c r="D33" s="39"/>
      <c r="H33" s="11"/>
    </row>
  </sheetData>
  <sheetProtection sheet="1" objects="1" scenarios="1" selectLockedCells="1"/>
  <phoneticPr fontId="0"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37" r:id="rId4" name="ScrollBar3">
          <controlPr defaultSize="0" autoLine="0" linkedCell="L17" r:id="rId5">
            <anchor moveWithCells="1">
              <from>
                <xdr:col>11</xdr:col>
                <xdr:colOff>0</xdr:colOff>
                <xdr:row>15</xdr:row>
                <xdr:rowOff>180975</xdr:rowOff>
              </from>
              <to>
                <xdr:col>13</xdr:col>
                <xdr:colOff>438150</xdr:colOff>
                <xdr:row>16</xdr:row>
                <xdr:rowOff>190500</xdr:rowOff>
              </to>
            </anchor>
          </controlPr>
        </control>
      </mc:Choice>
      <mc:Fallback>
        <control shapeId="1037" r:id="rId4" name="ScrollBar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32"/>
  <sheetViews>
    <sheetView topLeftCell="A5" workbookViewId="0">
      <selection activeCell="G9" sqref="G9"/>
    </sheetView>
  </sheetViews>
  <sheetFormatPr defaultRowHeight="12.75" x14ac:dyDescent="0.2"/>
  <cols>
    <col min="1" max="1" width="3.7109375" customWidth="1"/>
    <col min="2" max="2" width="5.28515625" customWidth="1"/>
    <col min="3" max="3" width="5.7109375" customWidth="1"/>
    <col min="4" max="4" width="33" customWidth="1"/>
    <col min="11" max="11" width="9.140625" customWidth="1"/>
    <col min="12" max="12" width="1.5703125" customWidth="1"/>
    <col min="16" max="16" width="11.85546875" customWidth="1"/>
    <col min="17" max="17" width="4" customWidth="1"/>
  </cols>
  <sheetData>
    <row r="1" spans="1:13" ht="20.25" x14ac:dyDescent="0.3">
      <c r="A1" s="2"/>
      <c r="B1" s="5"/>
      <c r="D1" s="5" t="s">
        <v>38</v>
      </c>
    </row>
    <row r="2" spans="1:13" ht="20.25" x14ac:dyDescent="0.3">
      <c r="A2" s="2"/>
      <c r="B2" s="5"/>
    </row>
    <row r="3" spans="1:13" ht="20.25" x14ac:dyDescent="0.3">
      <c r="A3" s="2"/>
      <c r="B3" s="5"/>
      <c r="D3" s="4" t="s">
        <v>11</v>
      </c>
      <c r="E3" s="4"/>
      <c r="F3" s="7"/>
    </row>
    <row r="4" spans="1:13" ht="20.25" x14ac:dyDescent="0.3">
      <c r="A4" s="2"/>
      <c r="B4" s="5"/>
      <c r="D4" s="4" t="s">
        <v>12</v>
      </c>
      <c r="E4" s="4"/>
      <c r="F4" s="7"/>
    </row>
    <row r="5" spans="1:13" ht="21.75" customHeight="1" x14ac:dyDescent="0.25">
      <c r="B5" s="27"/>
      <c r="D5" s="4" t="s">
        <v>13</v>
      </c>
      <c r="E5" s="3"/>
      <c r="F5" s="7"/>
    </row>
    <row r="6" spans="1:13" x14ac:dyDescent="0.2">
      <c r="A6" s="1"/>
      <c r="B6" s="8"/>
      <c r="C6" s="8"/>
    </row>
    <row r="8" spans="1:13" ht="15.75" x14ac:dyDescent="0.25">
      <c r="B8" s="11"/>
      <c r="C8" s="11"/>
      <c r="D8" s="11"/>
    </row>
    <row r="9" spans="1:13" ht="15.75" x14ac:dyDescent="0.25">
      <c r="A9" s="11"/>
      <c r="D9" s="11" t="s">
        <v>24</v>
      </c>
      <c r="E9" s="15"/>
      <c r="G9" s="40"/>
    </row>
    <row r="10" spans="1:13" ht="15.75" x14ac:dyDescent="0.25">
      <c r="A10" s="11"/>
      <c r="B10" s="11"/>
      <c r="D10" s="41" t="s">
        <v>26</v>
      </c>
      <c r="E10" s="56">
        <v>-60</v>
      </c>
      <c r="F10" s="61" t="s">
        <v>37</v>
      </c>
    </row>
    <row r="11" spans="1:13" ht="15.75" x14ac:dyDescent="0.25">
      <c r="A11" s="24"/>
      <c r="B11" s="24"/>
      <c r="D11" s="41" t="s">
        <v>25</v>
      </c>
      <c r="E11" s="56">
        <v>75</v>
      </c>
      <c r="F11" s="61" t="s">
        <v>37</v>
      </c>
      <c r="G11" s="40"/>
    </row>
    <row r="12" spans="1:13" ht="15.75" x14ac:dyDescent="0.25">
      <c r="D12" s="11" t="s">
        <v>33</v>
      </c>
      <c r="E12" s="10"/>
    </row>
    <row r="13" spans="1:13" ht="15.75" x14ac:dyDescent="0.25">
      <c r="B13" s="11"/>
      <c r="C13" s="11"/>
      <c r="E13" s="15"/>
      <c r="G13" s="40"/>
    </row>
    <row r="14" spans="1:13" ht="15.75" x14ac:dyDescent="0.25">
      <c r="E14" s="7"/>
      <c r="J14" s="11" t="s">
        <v>18</v>
      </c>
    </row>
    <row r="15" spans="1:13" ht="15.75" x14ac:dyDescent="0.25">
      <c r="A15" s="11"/>
      <c r="C15" s="11"/>
      <c r="E15" s="15"/>
      <c r="G15" s="40"/>
    </row>
    <row r="16" spans="1:13" ht="15.75" x14ac:dyDescent="0.25">
      <c r="H16" s="11"/>
      <c r="I16" s="12"/>
      <c r="J16" s="45" t="s">
        <v>19</v>
      </c>
      <c r="K16" s="44">
        <f>xxMin+M16*dxx</f>
        <v>27.75</v>
      </c>
      <c r="L16" s="60" t="s">
        <v>37</v>
      </c>
      <c r="M16" s="40">
        <v>130</v>
      </c>
    </row>
    <row r="17" spans="1:19" ht="22.5" customHeight="1" thickBot="1" x14ac:dyDescent="0.3">
      <c r="A17" s="21"/>
      <c r="F17" s="22"/>
      <c r="G17" s="23"/>
      <c r="H17" s="11"/>
      <c r="I17" s="13"/>
      <c r="J17" s="49" t="s">
        <v>22</v>
      </c>
      <c r="K17" s="46">
        <f>SIN(xx0)</f>
        <v>0.50063648593241505</v>
      </c>
      <c r="L17" s="46"/>
      <c r="M17" s="13"/>
      <c r="O17" s="50"/>
      <c r="P17" s="51" t="str">
        <f>"sin("&amp;TEXT(degs,"0.00")&amp;") "</f>
        <v xml:space="preserve">sin(27.75) </v>
      </c>
      <c r="Q17" s="50"/>
      <c r="R17" s="52">
        <f>K17</f>
        <v>0.50063648593241505</v>
      </c>
      <c r="S17" s="50"/>
    </row>
    <row r="18" spans="1:19" ht="16.5" customHeight="1" x14ac:dyDescent="0.25">
      <c r="A18" s="18"/>
      <c r="B18" s="28" t="s">
        <v>0</v>
      </c>
      <c r="C18" s="17"/>
      <c r="E18" s="28"/>
      <c r="F18" s="28"/>
      <c r="G18" s="28"/>
      <c r="H18" s="11"/>
      <c r="I18" s="13"/>
      <c r="J18" s="44" t="s">
        <v>23</v>
      </c>
      <c r="K18" s="47">
        <f>COS(xx0)</f>
        <v>-0.86565761647041661</v>
      </c>
      <c r="L18" s="47"/>
      <c r="M18" s="13"/>
      <c r="O18" s="11" t="s">
        <v>31</v>
      </c>
      <c r="P18" s="53" t="str">
        <f>"cos("&amp;TEXT(degs,"0.00")&amp;") "</f>
        <v xml:space="preserve">cos(27.75) </v>
      </c>
      <c r="Q18" s="57" t="s">
        <v>30</v>
      </c>
      <c r="R18" s="55">
        <f>K18</f>
        <v>-0.86565761647041661</v>
      </c>
      <c r="S18" s="11" t="str">
        <f>" = "&amp;TEXT(K19,"0.000")</f>
        <v xml:space="preserve"> = -0.578</v>
      </c>
    </row>
    <row r="19" spans="1:19" ht="15.75" x14ac:dyDescent="0.25">
      <c r="D19" s="28" t="s">
        <v>1</v>
      </c>
      <c r="E19" s="28"/>
      <c r="F19" s="28"/>
      <c r="G19" s="28"/>
      <c r="H19" s="11"/>
      <c r="I19" s="13"/>
      <c r="J19" s="43" t="s">
        <v>21</v>
      </c>
      <c r="K19" s="48">
        <f>TAN(xx0)</f>
        <v>-0.57833082780889966</v>
      </c>
      <c r="L19" s="48"/>
      <c r="M19" s="13"/>
    </row>
    <row r="20" spans="1:19" ht="15.75" x14ac:dyDescent="0.25">
      <c r="D20" s="28" t="s">
        <v>2</v>
      </c>
      <c r="E20" s="28"/>
      <c r="F20" s="28"/>
      <c r="G20" s="28"/>
      <c r="H20" s="11"/>
      <c r="I20" s="13"/>
      <c r="J20" s="13"/>
      <c r="K20" s="13"/>
      <c r="L20" s="13"/>
      <c r="M20" s="13"/>
    </row>
    <row r="21" spans="1:19" ht="15.75" x14ac:dyDescent="0.25">
      <c r="D21" s="28" t="s">
        <v>3</v>
      </c>
      <c r="E21" s="28"/>
      <c r="F21" s="28"/>
      <c r="G21" s="28"/>
      <c r="H21" s="11"/>
      <c r="I21" s="13"/>
      <c r="J21" s="13"/>
      <c r="K21" s="13"/>
      <c r="L21" s="13"/>
      <c r="M21" s="13"/>
    </row>
    <row r="22" spans="1:19" ht="15.75" x14ac:dyDescent="0.25">
      <c r="D22" s="28" t="s">
        <v>39</v>
      </c>
      <c r="E22" s="28"/>
      <c r="F22" s="28"/>
      <c r="G22" s="28"/>
      <c r="H22" s="28"/>
      <c r="I22" s="28"/>
      <c r="K22" s="14"/>
      <c r="L22" s="14"/>
      <c r="M22" s="13"/>
    </row>
    <row r="23" spans="1:19" ht="15.75" x14ac:dyDescent="0.25">
      <c r="D23" s="28"/>
      <c r="E23" s="28"/>
      <c r="F23" s="28"/>
      <c r="G23" s="28"/>
      <c r="H23" s="28"/>
      <c r="I23" s="28"/>
      <c r="K23" s="13"/>
      <c r="L23" s="13"/>
      <c r="M23" s="13"/>
    </row>
    <row r="24" spans="1:19" ht="15.75" x14ac:dyDescent="0.25">
      <c r="D24" s="28"/>
      <c r="E24" s="28"/>
      <c r="F24" s="28"/>
      <c r="G24" s="28"/>
      <c r="H24" s="28"/>
      <c r="I24" s="28"/>
      <c r="K24" s="13"/>
      <c r="L24" s="13"/>
      <c r="M24" s="13"/>
    </row>
    <row r="25" spans="1:19" ht="15.75" x14ac:dyDescent="0.25">
      <c r="H25" s="28"/>
      <c r="I25" s="28"/>
      <c r="K25" s="13"/>
      <c r="L25" s="13"/>
      <c r="M25" s="13"/>
    </row>
    <row r="26" spans="1:19" ht="15.75" x14ac:dyDescent="0.25">
      <c r="H26" s="28"/>
      <c r="I26" s="28"/>
      <c r="K26" s="13"/>
      <c r="L26" s="13"/>
      <c r="M26" s="13"/>
    </row>
    <row r="27" spans="1:19" ht="15.75" x14ac:dyDescent="0.25">
      <c r="H27" s="28"/>
      <c r="I27" s="28"/>
      <c r="K27" s="13"/>
      <c r="L27" s="13"/>
      <c r="M27" s="13"/>
    </row>
    <row r="28" spans="1:19" ht="15.75" x14ac:dyDescent="0.25">
      <c r="A28" s="39" t="s">
        <v>5</v>
      </c>
      <c r="B28" s="39"/>
      <c r="C28" s="39"/>
      <c r="D28" s="39"/>
      <c r="H28" s="28"/>
      <c r="I28" s="28"/>
      <c r="M28" s="13"/>
    </row>
    <row r="29" spans="1:19" ht="15.75" x14ac:dyDescent="0.25">
      <c r="A29" s="39" t="s">
        <v>6</v>
      </c>
      <c r="B29" s="39"/>
      <c r="C29" s="39"/>
      <c r="D29" s="39"/>
      <c r="H29" s="11" t="s">
        <v>4</v>
      </c>
      <c r="M29" s="13"/>
    </row>
    <row r="30" spans="1:19" ht="15.75" x14ac:dyDescent="0.25">
      <c r="A30" s="39" t="s">
        <v>7</v>
      </c>
      <c r="B30" s="39"/>
      <c r="C30" s="39"/>
      <c r="D30" s="39"/>
      <c r="H30" s="11"/>
    </row>
    <row r="31" spans="1:19" ht="15.75" x14ac:dyDescent="0.25">
      <c r="A31" s="39" t="s">
        <v>8</v>
      </c>
      <c r="B31" s="39"/>
      <c r="C31" s="39"/>
      <c r="D31" s="39"/>
      <c r="H31" s="11"/>
    </row>
    <row r="32" spans="1:19" ht="15.75" x14ac:dyDescent="0.25">
      <c r="A32" s="39" t="s">
        <v>9</v>
      </c>
      <c r="B32" s="39"/>
      <c r="C32" s="39"/>
      <c r="D32" s="39"/>
      <c r="H32" s="11"/>
    </row>
  </sheetData>
  <sheetProtection sheet="1" objects="1" scenarios="1" selectLockedCells="1"/>
  <phoneticPr fontId="0"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73730" r:id="rId4" name="ScrollBar1">
          <controlPr defaultSize="0" autoLine="0" linkedCell="M16" r:id="rId5">
            <anchor moveWithCells="1">
              <from>
                <xdr:col>12</xdr:col>
                <xdr:colOff>0</xdr:colOff>
                <xdr:row>15</xdr:row>
                <xdr:rowOff>0</xdr:rowOff>
              </from>
              <to>
                <xdr:col>14</xdr:col>
                <xdr:colOff>285750</xdr:colOff>
                <xdr:row>16</xdr:row>
                <xdr:rowOff>9525</xdr:rowOff>
              </to>
            </anchor>
          </controlPr>
        </control>
      </mc:Choice>
      <mc:Fallback>
        <control shapeId="73730" r:id="rId4" name="ScrollBar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04"/>
  <sheetViews>
    <sheetView topLeftCell="H3" workbookViewId="0">
      <selection activeCell="J21" sqref="J21"/>
    </sheetView>
  </sheetViews>
  <sheetFormatPr defaultRowHeight="12.75" x14ac:dyDescent="0.2"/>
  <sheetData>
    <row r="1" spans="1:24" x14ac:dyDescent="0.2">
      <c r="A1" s="29"/>
      <c r="B1" s="30"/>
      <c r="C1" s="30"/>
      <c r="D1" s="30"/>
      <c r="E1" s="30"/>
      <c r="F1" s="31"/>
      <c r="G1" s="29"/>
      <c r="H1" s="30"/>
      <c r="I1" s="30"/>
      <c r="J1" s="30"/>
      <c r="K1" s="30"/>
      <c r="M1" s="29"/>
      <c r="N1" s="30"/>
      <c r="O1" s="30"/>
      <c r="P1" s="30"/>
      <c r="Q1" s="30"/>
      <c r="R1" s="30"/>
      <c r="S1" s="31"/>
      <c r="T1" s="29"/>
      <c r="U1" s="30"/>
      <c r="V1" s="30"/>
      <c r="W1" s="30"/>
    </row>
    <row r="2" spans="1:24" x14ac:dyDescent="0.2">
      <c r="A2" s="32"/>
      <c r="B2" s="26" t="s">
        <v>14</v>
      </c>
      <c r="C2" s="26" t="s">
        <v>15</v>
      </c>
      <c r="D2" s="26" t="s">
        <v>16</v>
      </c>
      <c r="E2" s="26"/>
      <c r="F2" s="33"/>
      <c r="G2" s="32"/>
      <c r="H2" s="26"/>
      <c r="I2" s="26"/>
      <c r="J2" s="26"/>
      <c r="K2" s="26"/>
      <c r="M2" s="32"/>
      <c r="N2" s="59" t="s">
        <v>35</v>
      </c>
      <c r="O2" s="59" t="s">
        <v>14</v>
      </c>
      <c r="P2" s="59" t="s">
        <v>15</v>
      </c>
      <c r="Q2" s="59" t="s">
        <v>16</v>
      </c>
      <c r="R2" s="26"/>
      <c r="S2" s="33"/>
      <c r="T2" s="32"/>
      <c r="U2" s="26"/>
      <c r="V2" s="26"/>
      <c r="W2" s="26"/>
    </row>
    <row r="3" spans="1:24" x14ac:dyDescent="0.2">
      <c r="A3" s="42">
        <f>xMin</f>
        <v>-1</v>
      </c>
      <c r="B3" s="34">
        <f>SIN(A3)</f>
        <v>-0.8414709848078965</v>
      </c>
      <c r="C3" s="34">
        <f>COS(A3)</f>
        <v>0.54030230586813977</v>
      </c>
      <c r="D3" s="34">
        <f>TAN(A3)</f>
        <v>-1.5574077246549023</v>
      </c>
      <c r="E3" s="26">
        <v>0</v>
      </c>
      <c r="F3" s="33">
        <v>1</v>
      </c>
      <c r="G3" s="32"/>
      <c r="H3" s="38"/>
      <c r="I3" s="34"/>
      <c r="J3" s="26"/>
      <c r="K3" s="26"/>
      <c r="M3" s="42">
        <f>xxMin</f>
        <v>-60</v>
      </c>
      <c r="N3" s="58">
        <f>M3*PI()/180</f>
        <v>-1.0471975511965976</v>
      </c>
      <c r="O3" s="34">
        <f>SIN($M3*PI()/180)</f>
        <v>-0.8660254037844386</v>
      </c>
      <c r="P3" s="34">
        <f>COS($M3*PI()/180)</f>
        <v>0.50000000000000011</v>
      </c>
      <c r="Q3" s="34">
        <f>TAN($M3*PI()/180)</f>
        <v>-1.7320508075688767</v>
      </c>
      <c r="R3" s="26">
        <v>0</v>
      </c>
      <c r="S3" s="33">
        <v>1</v>
      </c>
      <c r="T3" s="32"/>
      <c r="U3" s="38"/>
      <c r="V3" s="34"/>
      <c r="W3" s="26"/>
    </row>
    <row r="4" spans="1:24" x14ac:dyDescent="0.2">
      <c r="A4" s="42">
        <f t="shared" ref="A4:A35" si="0">A3+dx</f>
        <v>-0.99</v>
      </c>
      <c r="B4" s="34">
        <f>SIN(A4)</f>
        <v>-0.83602597860052053</v>
      </c>
      <c r="C4" s="34">
        <f>COS(A4)</f>
        <v>0.54868986058158753</v>
      </c>
      <c r="D4" s="34">
        <f>TAN(A4)</f>
        <v>-1.5236767410179022</v>
      </c>
      <c r="E4" s="26"/>
      <c r="F4" s="33"/>
      <c r="G4" s="32"/>
      <c r="H4" s="26" t="s">
        <v>20</v>
      </c>
      <c r="I4" s="34">
        <f t="shared" ref="I4:I9" si="1">x0</f>
        <v>-0.72</v>
      </c>
      <c r="J4" s="26">
        <f>SIN(x0)</f>
        <v>-0.6593846719714731</v>
      </c>
      <c r="K4" s="26" t="s">
        <v>27</v>
      </c>
      <c r="M4" s="42">
        <f t="shared" ref="M4:M35" si="2">M3+dxx</f>
        <v>-59.325000000000003</v>
      </c>
      <c r="N4" s="58">
        <f t="shared" ref="N4:N67" si="3">M4*PI()/180</f>
        <v>-1.035416578745636</v>
      </c>
      <c r="O4" s="34">
        <f t="shared" ref="O4:O67" si="4">SIN($M4*PI()/180)</f>
        <v>-0.86007495611019469</v>
      </c>
      <c r="P4" s="34">
        <f t="shared" ref="P4:P67" si="5">COS($M4*PI()/180)</f>
        <v>0.51016768799292522</v>
      </c>
      <c r="Q4" s="34">
        <f t="shared" ref="Q4:Q67" si="6">TAN($M4*PI()/180)</f>
        <v>-1.6858671694670748</v>
      </c>
      <c r="R4" s="26"/>
      <c r="S4" s="33"/>
      <c r="T4" s="32"/>
      <c r="U4" s="26" t="s">
        <v>36</v>
      </c>
      <c r="V4" s="34">
        <f>degs</f>
        <v>27.75</v>
      </c>
      <c r="W4" s="34">
        <f>SIN($V4*PI()/180)</f>
        <v>0.46561452032511141</v>
      </c>
      <c r="X4" s="26" t="s">
        <v>27</v>
      </c>
    </row>
    <row r="5" spans="1:24" x14ac:dyDescent="0.2">
      <c r="A5" s="42">
        <f t="shared" si="0"/>
        <v>-0.98</v>
      </c>
      <c r="B5" s="34">
        <f t="shared" ref="B5:B68" si="7">SIN(A5)</f>
        <v>-0.83049737049197048</v>
      </c>
      <c r="C5" s="34">
        <f t="shared" ref="C5:C68" si="8">COS(A5)</f>
        <v>0.55702254676621732</v>
      </c>
      <c r="D5" s="34">
        <f t="shared" ref="D5:D68" si="9">TAN(A5)</f>
        <v>-1.4909582660763114</v>
      </c>
      <c r="E5" s="26">
        <v>0</v>
      </c>
      <c r="F5" s="33">
        <f>a</f>
        <v>0</v>
      </c>
      <c r="G5" s="32"/>
      <c r="H5" s="26"/>
      <c r="I5" s="34">
        <f t="shared" si="1"/>
        <v>-0.72</v>
      </c>
      <c r="J5">
        <v>0</v>
      </c>
      <c r="K5" s="26"/>
      <c r="M5" s="42">
        <f t="shared" si="2"/>
        <v>-58.650000000000006</v>
      </c>
      <c r="N5" s="58">
        <f t="shared" si="3"/>
        <v>-1.0236356062946743</v>
      </c>
      <c r="O5" s="34">
        <f t="shared" si="4"/>
        <v>-0.8540051388850991</v>
      </c>
      <c r="P5" s="34">
        <f t="shared" si="5"/>
        <v>0.52026456996209391</v>
      </c>
      <c r="Q5" s="34">
        <f t="shared" si="6"/>
        <v>-1.6414824075898948</v>
      </c>
      <c r="R5" s="26">
        <v>0</v>
      </c>
      <c r="S5" s="33">
        <f>a</f>
        <v>0</v>
      </c>
      <c r="T5" s="32"/>
      <c r="U5" s="26"/>
      <c r="V5" s="34">
        <f>xx0</f>
        <v>27.75</v>
      </c>
      <c r="W5">
        <v>0</v>
      </c>
      <c r="X5" s="26"/>
    </row>
    <row r="6" spans="1:24" x14ac:dyDescent="0.2">
      <c r="A6" s="42">
        <f t="shared" si="0"/>
        <v>-0.97</v>
      </c>
      <c r="B6" s="34">
        <f t="shared" si="7"/>
        <v>-0.82488571333845007</v>
      </c>
      <c r="C6" s="34">
        <f t="shared" si="8"/>
        <v>0.56529953116035436</v>
      </c>
      <c r="D6" s="34">
        <f t="shared" si="9"/>
        <v>-1.4592011276663537</v>
      </c>
      <c r="E6" s="26">
        <v>1</v>
      </c>
      <c r="F6" s="33">
        <f>a</f>
        <v>0</v>
      </c>
      <c r="G6" s="32"/>
      <c r="H6" s="26"/>
      <c r="I6" s="34">
        <f t="shared" si="1"/>
        <v>-0.72</v>
      </c>
      <c r="J6" s="26">
        <f>COS(x0)</f>
        <v>0.75180572914089505</v>
      </c>
      <c r="K6" s="26" t="s">
        <v>28</v>
      </c>
      <c r="M6" s="42">
        <f t="shared" si="2"/>
        <v>-57.975000000000009</v>
      </c>
      <c r="N6" s="58">
        <f t="shared" si="3"/>
        <v>-1.0118546338437127</v>
      </c>
      <c r="O6" s="34">
        <f t="shared" si="4"/>
        <v>-0.84781679453730407</v>
      </c>
      <c r="P6" s="34">
        <f t="shared" si="5"/>
        <v>0.53028924456421955</v>
      </c>
      <c r="Q6" s="34">
        <f t="shared" si="6"/>
        <v>-1.598781803002665</v>
      </c>
      <c r="R6" s="26">
        <v>1</v>
      </c>
      <c r="S6" s="33">
        <f>a</f>
        <v>0</v>
      </c>
      <c r="T6" s="32"/>
      <c r="U6" s="26"/>
      <c r="V6" s="34">
        <f>xx0</f>
        <v>27.75</v>
      </c>
      <c r="W6" s="34">
        <f>COS($V6*PI()/180)</f>
        <v>0.88498763746304188</v>
      </c>
      <c r="X6" s="26" t="s">
        <v>28</v>
      </c>
    </row>
    <row r="7" spans="1:24" x14ac:dyDescent="0.2">
      <c r="A7" s="42">
        <f t="shared" si="0"/>
        <v>-0.96</v>
      </c>
      <c r="B7" s="34">
        <f t="shared" si="7"/>
        <v>-0.81919156830099826</v>
      </c>
      <c r="C7" s="34">
        <f t="shared" si="8"/>
        <v>0.57351998607245669</v>
      </c>
      <c r="D7" s="34">
        <f t="shared" si="9"/>
        <v>-1.4283574909236105</v>
      </c>
      <c r="E7" s="26"/>
      <c r="F7" s="33"/>
      <c r="G7" s="32"/>
      <c r="H7" s="26"/>
      <c r="I7" s="34">
        <f t="shared" si="1"/>
        <v>-0.72</v>
      </c>
      <c r="J7">
        <v>0</v>
      </c>
      <c r="K7" s="26"/>
      <c r="M7" s="42">
        <f t="shared" si="2"/>
        <v>-57.300000000000011</v>
      </c>
      <c r="N7" s="58">
        <f t="shared" si="3"/>
        <v>-1.000073661392751</v>
      </c>
      <c r="O7" s="34">
        <f t="shared" si="4"/>
        <v>-0.84151078194530626</v>
      </c>
      <c r="P7" s="34">
        <f t="shared" si="5"/>
        <v>0.54024032047765491</v>
      </c>
      <c r="Q7" s="34">
        <f t="shared" si="6"/>
        <v>-1.5576600820932474</v>
      </c>
      <c r="R7" s="26"/>
      <c r="S7" s="33"/>
      <c r="T7" s="32"/>
      <c r="U7" s="26"/>
      <c r="V7" s="34">
        <f>xx0</f>
        <v>27.75</v>
      </c>
      <c r="W7">
        <v>0</v>
      </c>
      <c r="X7" s="26"/>
    </row>
    <row r="8" spans="1:24" x14ac:dyDescent="0.2">
      <c r="A8" s="42">
        <f t="shared" si="0"/>
        <v>-0.95</v>
      </c>
      <c r="B8" s="34">
        <f t="shared" si="7"/>
        <v>-0.81341550478937374</v>
      </c>
      <c r="C8" s="34">
        <f t="shared" si="8"/>
        <v>0.58168308946388358</v>
      </c>
      <c r="D8" s="34">
        <f t="shared" si="9"/>
        <v>-1.3983825892876991</v>
      </c>
      <c r="E8" s="26"/>
      <c r="F8" s="33"/>
      <c r="G8" s="32"/>
      <c r="H8" s="26"/>
      <c r="I8" s="34">
        <f t="shared" si="1"/>
        <v>-0.72</v>
      </c>
      <c r="J8" s="26">
        <f>TAN(x0)</f>
        <v>-0.87706789987483413</v>
      </c>
      <c r="K8" s="26" t="s">
        <v>29</v>
      </c>
      <c r="M8" s="42">
        <f t="shared" si="2"/>
        <v>-56.625000000000014</v>
      </c>
      <c r="N8" s="58">
        <f t="shared" si="3"/>
        <v>-0.98829268894178923</v>
      </c>
      <c r="O8" s="34">
        <f t="shared" si="4"/>
        <v>-0.83508797631874321</v>
      </c>
      <c r="P8" s="34">
        <f t="shared" si="5"/>
        <v>0.55011641659549326</v>
      </c>
      <c r="Q8" s="34">
        <f t="shared" si="6"/>
        <v>-1.5180204609905192</v>
      </c>
      <c r="R8" s="26"/>
      <c r="S8" s="33"/>
      <c r="T8" s="32"/>
      <c r="U8" s="26"/>
      <c r="V8" s="34">
        <f>xx0</f>
        <v>27.75</v>
      </c>
      <c r="W8" s="34">
        <f>TAN($V8*PI()/180)</f>
        <v>0.52612545149203405</v>
      </c>
      <c r="X8" s="26" t="s">
        <v>29</v>
      </c>
    </row>
    <row r="9" spans="1:24" x14ac:dyDescent="0.2">
      <c r="A9" s="42">
        <f t="shared" si="0"/>
        <v>-0.94</v>
      </c>
      <c r="B9" s="34">
        <f t="shared" si="7"/>
        <v>-0.80755810040511422</v>
      </c>
      <c r="C9" s="34">
        <f t="shared" si="8"/>
        <v>0.58978802503109828</v>
      </c>
      <c r="D9" s="34">
        <f t="shared" si="9"/>
        <v>-1.3692344810875627</v>
      </c>
      <c r="E9" s="26"/>
      <c r="F9" s="33"/>
      <c r="G9" s="32"/>
      <c r="H9" s="26"/>
      <c r="I9" s="34">
        <f t="shared" si="1"/>
        <v>-0.72</v>
      </c>
      <c r="J9" s="26">
        <v>0</v>
      </c>
      <c r="K9" s="26"/>
      <c r="M9" s="42">
        <f t="shared" si="2"/>
        <v>-55.950000000000017</v>
      </c>
      <c r="N9" s="58">
        <f t="shared" si="3"/>
        <v>-0.97651171649082769</v>
      </c>
      <c r="O9" s="34">
        <f t="shared" si="4"/>
        <v>-0.82854926907692383</v>
      </c>
      <c r="P9" s="34">
        <f t="shared" si="5"/>
        <v>0.55991616221725127</v>
      </c>
      <c r="Q9" s="34">
        <f t="shared" si="6"/>
        <v>-1.4797738036278385</v>
      </c>
      <c r="R9" s="26"/>
      <c r="S9" s="33"/>
      <c r="T9" s="32"/>
      <c r="U9" s="26"/>
      <c r="V9" s="34">
        <f>xx0</f>
        <v>27.75</v>
      </c>
      <c r="W9" s="26">
        <v>0</v>
      </c>
    </row>
    <row r="10" spans="1:24" x14ac:dyDescent="0.2">
      <c r="A10" s="42">
        <f t="shared" si="0"/>
        <v>-0.92999999999999994</v>
      </c>
      <c r="B10" s="34">
        <f t="shared" si="7"/>
        <v>-0.80161994088377708</v>
      </c>
      <c r="C10" s="34">
        <f t="shared" si="8"/>
        <v>0.59783398228729834</v>
      </c>
      <c r="D10" s="34">
        <f t="shared" si="9"/>
        <v>-1.3408738289128341</v>
      </c>
      <c r="E10" s="26" t="s">
        <v>17</v>
      </c>
      <c r="F10" s="33">
        <f>(xMax-xMin)/200</f>
        <v>0.01</v>
      </c>
      <c r="G10" s="32"/>
      <c r="H10" s="26"/>
      <c r="I10" s="34"/>
      <c r="J10" s="26"/>
      <c r="K10" s="26"/>
      <c r="M10" s="42">
        <f t="shared" si="2"/>
        <v>-55.27500000000002</v>
      </c>
      <c r="N10" s="58">
        <f t="shared" si="3"/>
        <v>-0.96473074403986603</v>
      </c>
      <c r="O10" s="34">
        <f t="shared" si="4"/>
        <v>-0.82189556772510797</v>
      </c>
      <c r="P10" s="34">
        <f t="shared" si="5"/>
        <v>0.56963819723910936</v>
      </c>
      <c r="Q10" s="34">
        <f t="shared" si="6"/>
        <v>-1.4428378779875115</v>
      </c>
      <c r="R10" s="26" t="s">
        <v>34</v>
      </c>
      <c r="S10" s="33">
        <f>(xxMax-xxMin)/200</f>
        <v>0.67500000000000004</v>
      </c>
      <c r="T10" s="32"/>
      <c r="U10" s="26"/>
      <c r="V10" s="34"/>
      <c r="W10" s="26"/>
    </row>
    <row r="11" spans="1:24" x14ac:dyDescent="0.2">
      <c r="A11" s="42">
        <f t="shared" si="0"/>
        <v>-0.91999999999999993</v>
      </c>
      <c r="B11" s="34">
        <f t="shared" si="7"/>
        <v>-0.79560162003636603</v>
      </c>
      <c r="C11" s="34">
        <f t="shared" si="8"/>
        <v>0.60582015664346289</v>
      </c>
      <c r="D11" s="34">
        <f t="shared" si="9"/>
        <v>-1.3132636993202476</v>
      </c>
      <c r="E11" s="26"/>
      <c r="F11" s="33"/>
      <c r="G11" s="32"/>
      <c r="H11" s="26"/>
      <c r="I11" s="34"/>
      <c r="J11" s="26"/>
      <c r="K11" s="26"/>
      <c r="M11" s="42">
        <f t="shared" si="2"/>
        <v>-54.600000000000023</v>
      </c>
      <c r="N11" s="58">
        <f t="shared" si="3"/>
        <v>-0.95294977158890426</v>
      </c>
      <c r="O11" s="34">
        <f t="shared" si="4"/>
        <v>-0.81512779572855443</v>
      </c>
      <c r="P11" s="34">
        <f t="shared" si="5"/>
        <v>0.57928117234267862</v>
      </c>
      <c r="Q11" s="34">
        <f t="shared" si="6"/>
        <v>-1.4071366974211943</v>
      </c>
      <c r="R11" s="26"/>
      <c r="S11" s="33"/>
      <c r="T11" s="32"/>
      <c r="U11" s="26"/>
      <c r="V11" s="34"/>
      <c r="W11" s="26"/>
    </row>
    <row r="12" spans="1:24" x14ac:dyDescent="0.2">
      <c r="A12" s="42">
        <f t="shared" si="0"/>
        <v>-0.90999999999999992</v>
      </c>
      <c r="B12" s="34">
        <f t="shared" si="7"/>
        <v>-0.78950373968995036</v>
      </c>
      <c r="C12" s="34">
        <f t="shared" si="8"/>
        <v>0.61374574948881166</v>
      </c>
      <c r="D12" s="34">
        <f t="shared" si="9"/>
        <v>-1.2863693807208074</v>
      </c>
      <c r="E12" s="26"/>
      <c r="F12" s="33"/>
      <c r="G12" s="32"/>
      <c r="H12" s="26"/>
      <c r="I12" s="34"/>
      <c r="J12" s="26"/>
      <c r="K12" s="26"/>
      <c r="M12" s="42">
        <f t="shared" si="2"/>
        <v>-53.925000000000026</v>
      </c>
      <c r="N12" s="58">
        <f t="shared" si="3"/>
        <v>-0.94116879913794271</v>
      </c>
      <c r="O12" s="34">
        <f t="shared" si="4"/>
        <v>-0.80824689238435321</v>
      </c>
      <c r="P12" s="34">
        <f t="shared" si="5"/>
        <v>0.588843749182273</v>
      </c>
      <c r="Q12" s="34">
        <f t="shared" si="6"/>
        <v>-1.3725999359028014</v>
      </c>
      <c r="R12" s="26"/>
      <c r="S12" s="33"/>
      <c r="T12" s="32"/>
      <c r="U12" s="26"/>
      <c r="V12" s="34"/>
      <c r="W12" s="26"/>
    </row>
    <row r="13" spans="1:24" x14ac:dyDescent="0.2">
      <c r="A13" s="42">
        <f t="shared" si="0"/>
        <v>-0.89999999999999991</v>
      </c>
      <c r="B13" s="34">
        <f t="shared" si="7"/>
        <v>-0.7833269096274833</v>
      </c>
      <c r="C13" s="34">
        <f t="shared" si="8"/>
        <v>0.6216099682706645</v>
      </c>
      <c r="D13" s="34">
        <f t="shared" si="9"/>
        <v>-1.260158217550339</v>
      </c>
      <c r="E13" s="26"/>
      <c r="F13" s="33"/>
      <c r="G13" s="32"/>
      <c r="H13" s="26"/>
      <c r="I13" s="34"/>
      <c r="J13" s="26"/>
      <c r="K13" s="26"/>
      <c r="M13" s="42">
        <f t="shared" si="2"/>
        <v>-53.250000000000028</v>
      </c>
      <c r="N13" s="58">
        <f t="shared" si="3"/>
        <v>-0.92938782668698094</v>
      </c>
      <c r="O13" s="34">
        <f t="shared" si="4"/>
        <v>-0.80125381269106088</v>
      </c>
      <c r="P13" s="34">
        <f t="shared" si="5"/>
        <v>0.59832460057065873</v>
      </c>
      <c r="Q13" s="34">
        <f t="shared" si="6"/>
        <v>-1.3391624077078834</v>
      </c>
      <c r="R13" s="26"/>
      <c r="S13" s="33"/>
      <c r="T13" s="32"/>
      <c r="U13" s="26"/>
      <c r="V13" s="34"/>
      <c r="W13" s="26"/>
    </row>
    <row r="14" spans="1:24" x14ac:dyDescent="0.2">
      <c r="A14" s="42">
        <f t="shared" si="0"/>
        <v>-0.8899999999999999</v>
      </c>
      <c r="B14" s="34">
        <f t="shared" si="7"/>
        <v>-0.77707174752682384</v>
      </c>
      <c r="C14" s="34">
        <f t="shared" si="8"/>
        <v>0.62941202657369699</v>
      </c>
      <c r="D14" s="34">
        <f t="shared" si="9"/>
        <v>-1.2345994590490044</v>
      </c>
      <c r="E14" s="26"/>
      <c r="F14" s="33"/>
      <c r="G14" s="32"/>
      <c r="H14" s="26"/>
      <c r="I14" s="34"/>
      <c r="J14" s="26"/>
      <c r="K14" s="26"/>
      <c r="M14" s="42">
        <f t="shared" si="2"/>
        <v>-52.575000000000031</v>
      </c>
      <c r="N14" s="58">
        <f t="shared" si="3"/>
        <v>-0.91760685423601918</v>
      </c>
      <c r="O14" s="34">
        <f t="shared" si="4"/>
        <v>-0.79414952721615673</v>
      </c>
      <c r="P14" s="34">
        <f t="shared" si="5"/>
        <v>0.60772241066325239</v>
      </c>
      <c r="Q14" s="34">
        <f t="shared" si="6"/>
        <v>-1.3067636033850432</v>
      </c>
      <c r="R14" s="26"/>
      <c r="S14" s="33"/>
      <c r="T14" s="32"/>
      <c r="U14" s="26"/>
      <c r="V14" s="34"/>
      <c r="W14" s="26"/>
    </row>
    <row r="15" spans="1:24" x14ac:dyDescent="0.2">
      <c r="A15" s="42">
        <f t="shared" si="0"/>
        <v>-0.87999999999999989</v>
      </c>
      <c r="B15" s="34">
        <f t="shared" si="7"/>
        <v>-0.77073887889896919</v>
      </c>
      <c r="C15" s="34">
        <f t="shared" si="8"/>
        <v>0.63715114419858032</v>
      </c>
      <c r="D15" s="34">
        <f t="shared" si="9"/>
        <v>-1.209664121169268</v>
      </c>
      <c r="E15" s="26"/>
      <c r="F15" s="33"/>
      <c r="G15" s="32"/>
      <c r="H15" s="26"/>
      <c r="I15" s="34"/>
      <c r="J15" s="26"/>
      <c r="K15" s="26"/>
      <c r="M15" s="42">
        <f t="shared" si="2"/>
        <v>-51.900000000000034</v>
      </c>
      <c r="N15" s="58">
        <f t="shared" si="3"/>
        <v>-0.90582588178505763</v>
      </c>
      <c r="O15" s="34">
        <f t="shared" si="4"/>
        <v>-0.78693502196133769</v>
      </c>
      <c r="P15" s="34">
        <f t="shared" si="5"/>
        <v>0.6170358751407482</v>
      </c>
      <c r="Q15" s="34">
        <f t="shared" si="6"/>
        <v>-1.2753472750378327</v>
      </c>
      <c r="R15" s="26"/>
      <c r="S15" s="33"/>
      <c r="T15" s="32"/>
      <c r="U15" s="26"/>
      <c r="V15" s="34"/>
      <c r="W15" s="26"/>
    </row>
    <row r="16" spans="1:24" x14ac:dyDescent="0.2">
      <c r="A16" s="42">
        <f t="shared" si="0"/>
        <v>-0.86999999999999988</v>
      </c>
      <c r="B16" s="34">
        <f t="shared" si="7"/>
        <v>-0.76432893702550497</v>
      </c>
      <c r="C16" s="34">
        <f t="shared" si="8"/>
        <v>0.64482654724000132</v>
      </c>
      <c r="D16" s="34">
        <f t="shared" si="9"/>
        <v>-1.1853248603008051</v>
      </c>
      <c r="E16" s="26"/>
      <c r="F16" s="33"/>
      <c r="G16" s="32"/>
      <c r="H16" s="26"/>
      <c r="I16" s="34"/>
      <c r="J16" s="26"/>
      <c r="K16" s="26"/>
      <c r="M16" s="42">
        <f t="shared" si="2"/>
        <v>-51.225000000000037</v>
      </c>
      <c r="N16" s="58">
        <f t="shared" si="3"/>
        <v>-0.89404490933409586</v>
      </c>
      <c r="O16" s="34">
        <f t="shared" si="4"/>
        <v>-0.77961129822567155</v>
      </c>
      <c r="P16" s="34">
        <f t="shared" si="5"/>
        <v>0.62626370139014365</v>
      </c>
      <c r="Q16" s="34">
        <f t="shared" si="6"/>
        <v>-1.2448610649078589</v>
      </c>
      <c r="R16" s="26"/>
      <c r="S16" s="33"/>
      <c r="T16" s="32"/>
      <c r="U16" s="26"/>
      <c r="V16" s="34"/>
      <c r="W16" s="26"/>
    </row>
    <row r="17" spans="1:23" x14ac:dyDescent="0.2">
      <c r="A17" s="42">
        <f t="shared" si="0"/>
        <v>-0.85999999999999988</v>
      </c>
      <c r="B17" s="34">
        <f t="shared" si="7"/>
        <v>-0.75784256289527685</v>
      </c>
      <c r="C17" s="34">
        <f t="shared" si="8"/>
        <v>0.6524374681640519</v>
      </c>
      <c r="D17" s="34">
        <f t="shared" si="9"/>
        <v>-1.1615558576484473</v>
      </c>
      <c r="E17" s="26"/>
      <c r="F17" s="33"/>
      <c r="G17" s="32"/>
      <c r="H17" s="26"/>
      <c r="I17" s="34"/>
      <c r="J17" s="26"/>
      <c r="K17" s="26"/>
      <c r="M17" s="42">
        <f t="shared" si="2"/>
        <v>-50.55000000000004</v>
      </c>
      <c r="N17" s="58">
        <f t="shared" si="3"/>
        <v>-0.88226393688313431</v>
      </c>
      <c r="O17" s="34">
        <f t="shared" si="4"/>
        <v>-0.77217937246662738</v>
      </c>
      <c r="P17" s="34">
        <f t="shared" si="5"/>
        <v>0.63540460868414039</v>
      </c>
      <c r="Q17" s="34">
        <f t="shared" si="6"/>
        <v>-1.2152561720723649</v>
      </c>
      <c r="R17" s="26"/>
      <c r="S17" s="33"/>
      <c r="T17" s="32"/>
      <c r="U17" s="26"/>
      <c r="V17" s="34"/>
      <c r="W17" s="26"/>
    </row>
    <row r="18" spans="1:23" x14ac:dyDescent="0.2">
      <c r="A18" s="42">
        <f t="shared" si="0"/>
        <v>-0.84999999999999987</v>
      </c>
      <c r="B18" s="34">
        <f t="shared" si="7"/>
        <v>-0.7512804051402926</v>
      </c>
      <c r="C18" s="34">
        <f t="shared" si="8"/>
        <v>0.6599831458849823</v>
      </c>
      <c r="D18" s="34">
        <f t="shared" si="9"/>
        <v>-1.1383327132284391</v>
      </c>
      <c r="E18" s="26"/>
      <c r="F18" s="33"/>
      <c r="G18" s="32"/>
      <c r="H18" s="26"/>
      <c r="I18" s="34"/>
      <c r="J18" s="26"/>
      <c r="K18" s="26"/>
      <c r="M18" s="42">
        <f t="shared" si="2"/>
        <v>-49.875000000000043</v>
      </c>
      <c r="N18" s="58">
        <f t="shared" si="3"/>
        <v>-0.87048296443217255</v>
      </c>
      <c r="O18" s="34">
        <f t="shared" si="4"/>
        <v>-0.76464027615900076</v>
      </c>
      <c r="P18" s="34">
        <f t="shared" si="5"/>
        <v>0.64445732835889691</v>
      </c>
      <c r="Q18" s="34">
        <f t="shared" si="6"/>
        <v>-1.1864870527675562</v>
      </c>
      <c r="R18" s="26"/>
      <c r="S18" s="33"/>
      <c r="T18" s="32"/>
      <c r="U18" s="26"/>
      <c r="V18" s="34"/>
      <c r="W18" s="26"/>
    </row>
    <row r="19" spans="1:23" x14ac:dyDescent="0.2">
      <c r="A19" s="42">
        <f t="shared" si="0"/>
        <v>-0.83999999999999986</v>
      </c>
      <c r="B19" s="34">
        <f t="shared" si="7"/>
        <v>-0.74464311997085919</v>
      </c>
      <c r="C19" s="34">
        <f t="shared" si="8"/>
        <v>0.66746282584130823</v>
      </c>
      <c r="D19" s="34">
        <f t="shared" si="9"/>
        <v>-1.1156323485615376</v>
      </c>
      <c r="E19" s="26"/>
      <c r="F19" s="33"/>
      <c r="G19" s="32"/>
      <c r="H19" s="26"/>
      <c r="I19" s="34"/>
      <c r="J19" s="26"/>
      <c r="K19" s="26"/>
      <c r="M19" s="42">
        <f t="shared" si="2"/>
        <v>-49.200000000000045</v>
      </c>
      <c r="N19" s="58">
        <f t="shared" si="3"/>
        <v>-0.85870199198121089</v>
      </c>
      <c r="O19" s="34">
        <f t="shared" si="4"/>
        <v>-0.75699505565175695</v>
      </c>
      <c r="P19" s="34">
        <f t="shared" si="5"/>
        <v>0.65342060399010493</v>
      </c>
      <c r="Q19" s="34">
        <f t="shared" si="6"/>
        <v>-1.1585111504430314</v>
      </c>
      <c r="R19" s="26"/>
      <c r="S19" s="33"/>
      <c r="T19" s="32"/>
      <c r="U19" s="26"/>
      <c r="V19" s="34"/>
      <c r="W19" s="26"/>
    </row>
    <row r="20" spans="1:23" x14ac:dyDescent="0.2">
      <c r="A20" s="42">
        <f t="shared" si="0"/>
        <v>-0.82999999999999985</v>
      </c>
      <c r="B20" s="34">
        <f t="shared" si="7"/>
        <v>-0.73793137110996265</v>
      </c>
      <c r="C20" s="34">
        <f t="shared" si="8"/>
        <v>0.67487576007126726</v>
      </c>
      <c r="D20" s="34">
        <f t="shared" si="9"/>
        <v>-1.0934329172409996</v>
      </c>
      <c r="E20" s="26"/>
      <c r="F20" s="33"/>
      <c r="G20" s="32"/>
      <c r="H20" s="26"/>
      <c r="I20" s="34"/>
      <c r="J20" s="26"/>
      <c r="K20" s="26"/>
      <c r="M20" s="42">
        <f t="shared" si="2"/>
        <v>-48.525000000000048</v>
      </c>
      <c r="N20" s="58">
        <f t="shared" si="3"/>
        <v>-0.84692101953024934</v>
      </c>
      <c r="O20" s="34">
        <f t="shared" si="4"/>
        <v>-0.74924477202280715</v>
      </c>
      <c r="P20" s="34">
        <f t="shared" si="5"/>
        <v>0.66229319156736899</v>
      </c>
      <c r="Q20" s="34">
        <f t="shared" si="6"/>
        <v>-1.1312886521597187</v>
      </c>
      <c r="R20" s="26"/>
      <c r="S20" s="33"/>
      <c r="T20" s="32"/>
      <c r="U20" s="26"/>
      <c r="V20" s="34"/>
      <c r="W20" s="26"/>
    </row>
    <row r="21" spans="1:23" x14ac:dyDescent="0.2">
      <c r="A21" s="42">
        <f t="shared" si="0"/>
        <v>-0.81999999999999984</v>
      </c>
      <c r="B21" s="34">
        <f t="shared" si="7"/>
        <v>-0.73114582972689579</v>
      </c>
      <c r="C21" s="34">
        <f t="shared" si="8"/>
        <v>0.68222120728761371</v>
      </c>
      <c r="D21" s="34">
        <f t="shared" si="9"/>
        <v>-1.0717137226410733</v>
      </c>
      <c r="E21" s="26"/>
      <c r="F21" s="33"/>
      <c r="G21" s="32"/>
      <c r="H21" s="26"/>
      <c r="I21" s="34"/>
      <c r="J21" s="26"/>
      <c r="K21" s="26"/>
      <c r="M21" s="42">
        <f t="shared" si="2"/>
        <v>-47.850000000000051</v>
      </c>
      <c r="N21" s="58">
        <f t="shared" si="3"/>
        <v>-0.83514004707928757</v>
      </c>
      <c r="O21" s="34">
        <f t="shared" si="4"/>
        <v>-0.74139050093174275</v>
      </c>
      <c r="P21" s="34">
        <f t="shared" si="5"/>
        <v>0.67107385966686228</v>
      </c>
      <c r="Q21" s="34">
        <f t="shared" si="6"/>
        <v>-1.1047822683777122</v>
      </c>
      <c r="R21" s="26"/>
      <c r="S21" s="33"/>
      <c r="T21" s="32"/>
      <c r="U21" s="26"/>
      <c r="V21" s="34"/>
      <c r="W21" s="26"/>
    </row>
    <row r="22" spans="1:23" x14ac:dyDescent="0.2">
      <c r="A22" s="42">
        <f t="shared" si="0"/>
        <v>-0.80999999999999983</v>
      </c>
      <c r="B22" s="34">
        <f t="shared" si="7"/>
        <v>-0.72428717437014234</v>
      </c>
      <c r="C22" s="34">
        <f t="shared" si="8"/>
        <v>0.68949843295174718</v>
      </c>
      <c r="D22" s="34">
        <f t="shared" si="9"/>
        <v>-1.0504551421088288</v>
      </c>
      <c r="E22" s="26"/>
      <c r="F22" s="33"/>
      <c r="G22" s="32"/>
      <c r="H22" s="26"/>
      <c r="I22" s="34"/>
      <c r="J22" s="26"/>
      <c r="K22" s="26"/>
      <c r="M22" s="42">
        <f t="shared" si="2"/>
        <v>-47.175000000000054</v>
      </c>
      <c r="N22" s="58">
        <f t="shared" si="3"/>
        <v>-0.8233590746283258</v>
      </c>
      <c r="O22" s="34">
        <f t="shared" si="4"/>
        <v>-0.73343333247054421</v>
      </c>
      <c r="P22" s="34">
        <f t="shared" si="5"/>
        <v>0.67976138962223509</v>
      </c>
      <c r="Q22" s="34">
        <f t="shared" si="6"/>
        <v>-1.0789570335528123</v>
      </c>
      <c r="R22" s="26"/>
      <c r="S22" s="33"/>
      <c r="T22" s="32"/>
      <c r="U22" s="26"/>
      <c r="V22" s="34"/>
      <c r="W22" s="26"/>
    </row>
    <row r="23" spans="1:23" x14ac:dyDescent="0.2">
      <c r="A23" s="42">
        <f t="shared" si="0"/>
        <v>-0.79999999999999982</v>
      </c>
      <c r="B23" s="34">
        <f t="shared" si="7"/>
        <v>-0.71735609089952268</v>
      </c>
      <c r="C23" s="34">
        <f t="shared" si="8"/>
        <v>0.6967067093471655</v>
      </c>
      <c r="D23" s="34">
        <f t="shared" si="9"/>
        <v>-1.0296385570503637</v>
      </c>
      <c r="E23" s="26"/>
      <c r="F23" s="33"/>
      <c r="G23" s="32"/>
      <c r="H23" s="26"/>
      <c r="I23" s="34"/>
      <c r="J23" s="26"/>
      <c r="K23" s="26"/>
      <c r="M23" s="42">
        <f t="shared" si="2"/>
        <v>-46.500000000000057</v>
      </c>
      <c r="N23" s="58">
        <f t="shared" si="3"/>
        <v>-0.81157810217736426</v>
      </c>
      <c r="O23" s="34">
        <f t="shared" si="4"/>
        <v>-0.7253743710122883</v>
      </c>
      <c r="P23" s="34">
        <f t="shared" si="5"/>
        <v>0.68835457569375325</v>
      </c>
      <c r="Q23" s="34">
        <f t="shared" si="6"/>
        <v>-1.0537801252809642</v>
      </c>
      <c r="R23" s="26"/>
      <c r="S23" s="33"/>
      <c r="T23" s="32"/>
      <c r="U23" s="26"/>
      <c r="V23" s="34"/>
      <c r="W23" s="26"/>
    </row>
    <row r="24" spans="1:23" x14ac:dyDescent="0.2">
      <c r="A24" s="42">
        <f t="shared" si="0"/>
        <v>-0.78999999999999981</v>
      </c>
      <c r="B24" s="34">
        <f t="shared" si="7"/>
        <v>-0.71035327241760771</v>
      </c>
      <c r="C24" s="34">
        <f t="shared" si="8"/>
        <v>0.70384531565223618</v>
      </c>
      <c r="D24" s="34">
        <f t="shared" si="9"/>
        <v>-1.0092462883827544</v>
      </c>
      <c r="E24" s="26"/>
      <c r="F24" s="33"/>
      <c r="G24" s="32"/>
      <c r="H24" s="26"/>
      <c r="I24" s="34"/>
      <c r="J24" s="26"/>
      <c r="K24" s="26"/>
      <c r="M24" s="42">
        <f t="shared" si="2"/>
        <v>-45.82500000000006</v>
      </c>
      <c r="N24" s="58">
        <f t="shared" si="3"/>
        <v>-0.79979712972640249</v>
      </c>
      <c r="O24" s="34">
        <f t="shared" si="4"/>
        <v>-0.71721473505787137</v>
      </c>
      <c r="P24" s="34">
        <f t="shared" si="5"/>
        <v>0.69685222523564294</v>
      </c>
      <c r="Q24" s="34">
        <f t="shared" si="6"/>
        <v>-1.0292207000061495</v>
      </c>
      <c r="R24" s="26"/>
      <c r="S24" s="33"/>
      <c r="T24" s="32"/>
      <c r="U24" s="26"/>
      <c r="V24" s="34"/>
      <c r="W24" s="26"/>
    </row>
    <row r="25" spans="1:23" x14ac:dyDescent="0.2">
      <c r="A25" s="42">
        <f t="shared" si="0"/>
        <v>-0.7799999999999998</v>
      </c>
      <c r="B25" s="34">
        <f t="shared" si="7"/>
        <v>-0.70327941920041004</v>
      </c>
      <c r="C25" s="34">
        <f t="shared" si="8"/>
        <v>0.71091353801227752</v>
      </c>
      <c r="D25" s="34">
        <f t="shared" si="9"/>
        <v>-0.98926153687660456</v>
      </c>
      <c r="E25" s="26"/>
      <c r="F25" s="33"/>
      <c r="G25" s="32"/>
      <c r="H25" s="26"/>
      <c r="I25" s="34"/>
      <c r="J25" s="26"/>
      <c r="K25" s="26"/>
      <c r="M25" s="42">
        <f t="shared" si="2"/>
        <v>-45.150000000000063</v>
      </c>
      <c r="N25" s="58">
        <f t="shared" si="3"/>
        <v>-0.78801615727544083</v>
      </c>
      <c r="O25" s="34">
        <f t="shared" si="4"/>
        <v>-0.70895555708077418</v>
      </c>
      <c r="P25" s="34">
        <f t="shared" si="5"/>
        <v>0.70525315886161699</v>
      </c>
      <c r="Q25" s="34">
        <f t="shared" si="6"/>
        <v>-1.0052497435461805</v>
      </c>
      <c r="R25" s="26"/>
      <c r="S25" s="33"/>
      <c r="T25" s="32"/>
      <c r="U25" s="26"/>
      <c r="V25" s="34"/>
      <c r="W25" s="26"/>
    </row>
    <row r="26" spans="1:23" x14ac:dyDescent="0.2">
      <c r="A26" s="42">
        <f t="shared" si="0"/>
        <v>-0.7699999999999998</v>
      </c>
      <c r="B26" s="34">
        <f t="shared" si="7"/>
        <v>-0.6961352386273566</v>
      </c>
      <c r="C26" s="34">
        <f t="shared" si="8"/>
        <v>0.71791066961094352</v>
      </c>
      <c r="D26" s="34">
        <f t="shared" si="9"/>
        <v>-0.96966832796148905</v>
      </c>
      <c r="E26" s="26"/>
      <c r="F26" s="33"/>
      <c r="G26" s="32"/>
      <c r="H26" s="26"/>
      <c r="I26" s="34"/>
      <c r="J26" s="26"/>
      <c r="K26" s="26"/>
      <c r="M26" s="42">
        <f t="shared" si="2"/>
        <v>-44.475000000000065</v>
      </c>
      <c r="N26" s="58">
        <f t="shared" si="3"/>
        <v>-0.77623518482447917</v>
      </c>
      <c r="O26" s="34">
        <f t="shared" si="4"/>
        <v>-0.70059798336988499</v>
      </c>
      <c r="P26" s="34">
        <f t="shared" si="5"/>
        <v>0.71355621060856189</v>
      </c>
      <c r="Q26" s="34">
        <f t="shared" si="6"/>
        <v>-0.98183993489787535</v>
      </c>
      <c r="R26" s="26"/>
      <c r="S26" s="33"/>
      <c r="T26" s="32"/>
      <c r="U26" s="26"/>
      <c r="V26" s="34"/>
      <c r="W26" s="26"/>
    </row>
    <row r="27" spans="1:23" x14ac:dyDescent="0.2">
      <c r="A27" s="42">
        <f t="shared" si="0"/>
        <v>-0.75999999999999979</v>
      </c>
      <c r="B27" s="34">
        <f t="shared" si="7"/>
        <v>-0.6889214451105512</v>
      </c>
      <c r="C27" s="34">
        <f t="shared" si="8"/>
        <v>0.72483601074090531</v>
      </c>
      <c r="D27" s="34">
        <f t="shared" si="9"/>
        <v>-0.95045146060880259</v>
      </c>
      <c r="E27" s="26"/>
      <c r="F27" s="33"/>
      <c r="G27" s="32"/>
      <c r="H27" s="26"/>
      <c r="I27" s="34"/>
      <c r="J27" s="26"/>
      <c r="K27" s="26"/>
      <c r="M27" s="42">
        <f t="shared" si="2"/>
        <v>-43.800000000000068</v>
      </c>
      <c r="N27" s="58">
        <f t="shared" si="3"/>
        <v>-0.76445421237351752</v>
      </c>
      <c r="O27" s="34">
        <f t="shared" si="4"/>
        <v>-0.69214317387040769</v>
      </c>
      <c r="P27" s="34">
        <f t="shared" si="5"/>
        <v>0.72176022809836138</v>
      </c>
      <c r="Q27" s="34">
        <f t="shared" si="6"/>
        <v>-0.95896552196290108</v>
      </c>
      <c r="R27" s="26"/>
      <c r="S27" s="33"/>
      <c r="T27" s="32"/>
      <c r="U27" s="26"/>
      <c r="V27" s="34"/>
      <c r="W27" s="26"/>
    </row>
    <row r="28" spans="1:23" x14ac:dyDescent="0.2">
      <c r="A28" s="42">
        <f t="shared" si="0"/>
        <v>-0.74999999999999978</v>
      </c>
      <c r="B28" s="34">
        <f t="shared" si="7"/>
        <v>-0.68163876002333401</v>
      </c>
      <c r="C28" s="34">
        <f t="shared" si="8"/>
        <v>0.73168886887382101</v>
      </c>
      <c r="D28" s="34">
        <f t="shared" si="9"/>
        <v>-0.93159645994407203</v>
      </c>
      <c r="E28" s="26"/>
      <c r="F28" s="33"/>
      <c r="G28" s="32"/>
      <c r="H28" s="26"/>
      <c r="I28" s="34"/>
      <c r="J28" s="26"/>
      <c r="K28" s="26"/>
      <c r="M28" s="42">
        <f t="shared" si="2"/>
        <v>-43.125000000000071</v>
      </c>
      <c r="N28" s="58">
        <f t="shared" si="3"/>
        <v>-0.75267323992255597</v>
      </c>
      <c r="O28" s="34">
        <f t="shared" si="4"/>
        <v>-0.68359230202287224</v>
      </c>
      <c r="P28" s="34">
        <f t="shared" si="5"/>
        <v>0.72986407269783471</v>
      </c>
      <c r="Q28" s="34">
        <f t="shared" si="6"/>
        <v>-0.93660220799206395</v>
      </c>
      <c r="R28" s="26"/>
      <c r="S28" s="33"/>
      <c r="T28" s="32"/>
      <c r="U28" s="26"/>
      <c r="V28" s="34"/>
      <c r="W28" s="26"/>
    </row>
    <row r="29" spans="1:23" x14ac:dyDescent="0.2">
      <c r="A29" s="42">
        <f t="shared" si="0"/>
        <v>-0.73999999999999977</v>
      </c>
      <c r="B29" s="34">
        <f t="shared" si="7"/>
        <v>-0.67428791162814494</v>
      </c>
      <c r="C29" s="34">
        <f t="shared" si="8"/>
        <v>0.73846855872958805</v>
      </c>
      <c r="D29" s="34">
        <f t="shared" si="9"/>
        <v>-0.91308953327430042</v>
      </c>
      <c r="E29" s="26"/>
      <c r="F29" s="33"/>
      <c r="G29" s="32"/>
      <c r="H29" s="26"/>
      <c r="I29" s="34"/>
      <c r="J29" s="26"/>
      <c r="K29" s="26"/>
      <c r="M29" s="42">
        <f t="shared" si="2"/>
        <v>-42.450000000000074</v>
      </c>
      <c r="N29" s="58">
        <f t="shared" si="3"/>
        <v>-0.7408922674715942</v>
      </c>
      <c r="O29" s="34">
        <f t="shared" si="4"/>
        <v>-0.67494655460027386</v>
      </c>
      <c r="P29" s="34">
        <f t="shared" si="5"/>
        <v>0.73786661967676748</v>
      </c>
      <c r="Q29" s="34">
        <f t="shared" si="6"/>
        <v>-0.91472704768233504</v>
      </c>
      <c r="R29" s="26"/>
      <c r="S29" s="33"/>
      <c r="T29" s="32"/>
      <c r="U29" s="26"/>
      <c r="V29" s="34"/>
      <c r="W29" s="26"/>
    </row>
    <row r="30" spans="1:23" x14ac:dyDescent="0.2">
      <c r="A30" s="42">
        <f t="shared" si="0"/>
        <v>-0.72999999999999976</v>
      </c>
      <c r="B30" s="34">
        <f t="shared" si="7"/>
        <v>-0.66686963500369767</v>
      </c>
      <c r="C30" s="34">
        <f t="shared" si="8"/>
        <v>0.74517440234487053</v>
      </c>
      <c r="D30" s="34">
        <f t="shared" si="9"/>
        <v>-0.89491752924581403</v>
      </c>
      <c r="E30" s="26"/>
      <c r="F30" s="33"/>
      <c r="G30" s="32"/>
      <c r="H30" s="26"/>
      <c r="I30" s="34"/>
      <c r="J30" s="26"/>
      <c r="K30" s="26"/>
      <c r="M30" s="42">
        <f t="shared" si="2"/>
        <v>-41.775000000000077</v>
      </c>
      <c r="N30" s="58">
        <f t="shared" si="3"/>
        <v>-0.72911129502063243</v>
      </c>
      <c r="O30" s="34">
        <f t="shared" si="4"/>
        <v>-0.66620713154336131</v>
      </c>
      <c r="P30" s="34">
        <f t="shared" si="5"/>
        <v>0.74576675836401196</v>
      </c>
      <c r="Q30" s="34">
        <f t="shared" si="6"/>
        <v>-0.89331835198020826</v>
      </c>
      <c r="R30" s="26"/>
      <c r="S30" s="33"/>
      <c r="T30" s="32"/>
      <c r="U30" s="26"/>
      <c r="V30" s="34"/>
      <c r="W30" s="26"/>
    </row>
    <row r="31" spans="1:23" x14ac:dyDescent="0.2">
      <c r="A31" s="42">
        <f t="shared" si="0"/>
        <v>-0.71999999999999975</v>
      </c>
      <c r="B31" s="34">
        <f t="shared" si="7"/>
        <v>-0.65938467197147299</v>
      </c>
      <c r="C31" s="34">
        <f t="shared" si="8"/>
        <v>0.75180572914089516</v>
      </c>
      <c r="D31" s="34">
        <f t="shared" si="9"/>
        <v>-0.87706789987483369</v>
      </c>
      <c r="E31" s="26"/>
      <c r="F31" s="33"/>
      <c r="G31" s="32"/>
      <c r="H31" s="26"/>
      <c r="I31" s="34"/>
      <c r="J31" s="26"/>
      <c r="K31" s="26"/>
      <c r="M31" s="42">
        <f t="shared" si="2"/>
        <v>-41.10000000000008</v>
      </c>
      <c r="N31" s="58">
        <f t="shared" si="3"/>
        <v>-0.71733032256967089</v>
      </c>
      <c r="O31" s="34">
        <f t="shared" si="4"/>
        <v>-0.65737524579409679</v>
      </c>
      <c r="P31" s="34">
        <f t="shared" si="5"/>
        <v>0.75356339230163694</v>
      </c>
      <c r="Q31" s="34">
        <f t="shared" si="6"/>
        <v>-0.87235560074946172</v>
      </c>
      <c r="R31" s="26"/>
      <c r="S31" s="33"/>
      <c r="T31" s="32"/>
      <c r="U31" s="26"/>
      <c r="V31" s="34"/>
      <c r="W31" s="26"/>
    </row>
    <row r="32" spans="1:23" x14ac:dyDescent="0.2">
      <c r="A32" s="42">
        <f t="shared" si="0"/>
        <v>-0.70999999999999974</v>
      </c>
      <c r="B32" s="34">
        <f t="shared" si="7"/>
        <v>-0.6518337710215365</v>
      </c>
      <c r="C32" s="34">
        <f t="shared" si="8"/>
        <v>0.75836187599050831</v>
      </c>
      <c r="D32" s="34">
        <f t="shared" si="9"/>
        <v>-0.85952866521694038</v>
      </c>
      <c r="E32" s="26"/>
      <c r="F32" s="33"/>
      <c r="G32" s="32"/>
      <c r="H32" s="26"/>
      <c r="I32" s="34"/>
      <c r="J32" s="26"/>
      <c r="K32" s="26"/>
      <c r="M32" s="42">
        <f t="shared" si="2"/>
        <v>-40.425000000000082</v>
      </c>
      <c r="N32" s="58">
        <f t="shared" si="3"/>
        <v>-0.70554935011870912</v>
      </c>
      <c r="O32" s="34">
        <f t="shared" si="4"/>
        <v>-0.64845212312731249</v>
      </c>
      <c r="P32" s="34">
        <f t="shared" si="5"/>
        <v>0.76125543939710583</v>
      </c>
      <c r="Q32" s="34">
        <f t="shared" si="6"/>
        <v>-0.85181936255308655</v>
      </c>
      <c r="R32" s="26"/>
      <c r="S32" s="33"/>
      <c r="T32" s="32"/>
      <c r="U32" s="26"/>
      <c r="V32" s="34"/>
      <c r="W32" s="26"/>
    </row>
    <row r="33" spans="1:23" x14ac:dyDescent="0.2">
      <c r="A33" s="42">
        <f t="shared" si="0"/>
        <v>-0.69999999999999973</v>
      </c>
      <c r="B33" s="34">
        <f t="shared" si="7"/>
        <v>-0.64421768723769079</v>
      </c>
      <c r="C33" s="34">
        <f t="shared" si="8"/>
        <v>0.76484218728448861</v>
      </c>
      <c r="D33" s="34">
        <f t="shared" si="9"/>
        <v>-0.84228838046307897</v>
      </c>
      <c r="E33" s="26"/>
      <c r="F33" s="33"/>
      <c r="G33" s="32"/>
      <c r="H33" s="26"/>
      <c r="I33" s="34"/>
      <c r="J33" s="26"/>
      <c r="K33" s="26"/>
      <c r="M33" s="42">
        <f t="shared" si="2"/>
        <v>-39.750000000000085</v>
      </c>
      <c r="N33" s="58">
        <f t="shared" si="3"/>
        <v>-0.69376837766774746</v>
      </c>
      <c r="O33" s="34">
        <f t="shared" si="4"/>
        <v>-0.6394390019805859</v>
      </c>
      <c r="P33" s="34">
        <f t="shared" si="5"/>
        <v>0.76884183207345858</v>
      </c>
      <c r="Q33" s="34">
        <f t="shared" si="6"/>
        <v>-0.83169122087973357</v>
      </c>
      <c r="R33" s="26"/>
      <c r="S33" s="33"/>
      <c r="T33" s="32"/>
      <c r="U33" s="26"/>
      <c r="V33" s="34"/>
      <c r="W33" s="26"/>
    </row>
    <row r="34" spans="1:23" x14ac:dyDescent="0.2">
      <c r="A34" s="42">
        <f t="shared" si="0"/>
        <v>-0.68999999999999972</v>
      </c>
      <c r="B34" s="34">
        <f t="shared" si="7"/>
        <v>-0.63653718222196776</v>
      </c>
      <c r="C34" s="34">
        <f t="shared" si="8"/>
        <v>0.77124601499710677</v>
      </c>
      <c r="D34" s="34">
        <f t="shared" si="9"/>
        <v>-0.82533610526902446</v>
      </c>
      <c r="E34" s="26"/>
      <c r="F34" s="33"/>
      <c r="G34" s="32"/>
      <c r="H34" s="26"/>
      <c r="I34" s="34"/>
      <c r="J34" s="26"/>
      <c r="K34" s="26"/>
      <c r="M34" s="42">
        <f t="shared" si="2"/>
        <v>-39.075000000000088</v>
      </c>
      <c r="N34" s="58">
        <f t="shared" si="3"/>
        <v>-0.6819874052167858</v>
      </c>
      <c r="O34" s="34">
        <f t="shared" si="4"/>
        <v>-0.63033713328235674</v>
      </c>
      <c r="P34" s="34">
        <f t="shared" si="5"/>
        <v>0.77632151741748112</v>
      </c>
      <c r="Q34" s="34">
        <f t="shared" si="6"/>
        <v>-0.81195370621600504</v>
      </c>
      <c r="R34" s="26"/>
      <c r="S34" s="33"/>
      <c r="T34" s="32"/>
      <c r="U34" s="26"/>
      <c r="V34" s="34"/>
      <c r="W34" s="26"/>
    </row>
    <row r="35" spans="1:23" x14ac:dyDescent="0.2">
      <c r="A35" s="42">
        <f t="shared" si="0"/>
        <v>-0.67999999999999972</v>
      </c>
      <c r="B35" s="34">
        <f t="shared" si="7"/>
        <v>-0.62879302401846826</v>
      </c>
      <c r="C35" s="34">
        <f t="shared" si="8"/>
        <v>0.77757271875092815</v>
      </c>
      <c r="D35" s="34">
        <f t="shared" si="9"/>
        <v>-0.80866137514256475</v>
      </c>
      <c r="E35" s="26"/>
      <c r="F35" s="33"/>
      <c r="G35" s="32"/>
      <c r="H35" s="26"/>
      <c r="I35" s="34"/>
      <c r="J35" s="26"/>
      <c r="K35" s="26"/>
      <c r="M35" s="42">
        <f t="shared" si="2"/>
        <v>-38.400000000000091</v>
      </c>
      <c r="N35" s="58">
        <f t="shared" si="3"/>
        <v>-0.67020643276582414</v>
      </c>
      <c r="O35" s="34">
        <f t="shared" si="4"/>
        <v>-0.62114778027831163</v>
      </c>
      <c r="P35" s="34">
        <f t="shared" si="5"/>
        <v>0.78369345732583884</v>
      </c>
      <c r="Q35" s="34">
        <f t="shared" si="6"/>
        <v>-0.79259023342854695</v>
      </c>
      <c r="R35" s="26"/>
      <c r="S35" s="33"/>
      <c r="T35" s="32"/>
      <c r="U35" s="26"/>
      <c r="V35" s="34"/>
      <c r="W35" s="26"/>
    </row>
    <row r="36" spans="1:23" x14ac:dyDescent="0.2">
      <c r="A36" s="42">
        <f t="shared" ref="A36:A67" si="10">A35+dx</f>
        <v>-0.66999999999999971</v>
      </c>
      <c r="B36" s="34">
        <f t="shared" si="7"/>
        <v>-0.62098598703655949</v>
      </c>
      <c r="C36" s="34">
        <f t="shared" si="8"/>
        <v>0.78382166588084945</v>
      </c>
      <c r="D36" s="34">
        <f t="shared" si="9"/>
        <v>-0.79225417472825632</v>
      </c>
      <c r="E36" s="26"/>
      <c r="F36" s="33"/>
      <c r="G36" s="32"/>
      <c r="H36" s="26"/>
      <c r="I36" s="34"/>
      <c r="J36" s="26"/>
      <c r="K36" s="26"/>
      <c r="M36" s="42">
        <f t="shared" ref="M36:M67" si="11">M35+dxx</f>
        <v>-37.725000000000094</v>
      </c>
      <c r="N36" s="58">
        <f t="shared" si="3"/>
        <v>-0.65842546031486249</v>
      </c>
      <c r="O36" s="34">
        <f t="shared" si="4"/>
        <v>-0.61187221835605821</v>
      </c>
      <c r="P36" s="34">
        <f t="shared" si="5"/>
        <v>0.79095662864915428</v>
      </c>
      <c r="Q36" s="34">
        <f t="shared" si="6"/>
        <v>-0.7735850439752332</v>
      </c>
      <c r="R36" s="26"/>
      <c r="S36" s="33"/>
      <c r="T36" s="32"/>
      <c r="U36" s="26"/>
      <c r="V36" s="34"/>
      <c r="W36" s="26"/>
    </row>
    <row r="37" spans="1:23" x14ac:dyDescent="0.2">
      <c r="A37" s="42">
        <f t="shared" si="10"/>
        <v>-0.6599999999999997</v>
      </c>
      <c r="B37" s="34">
        <f t="shared" si="7"/>
        <v>-0.61311685197343357</v>
      </c>
      <c r="C37" s="34">
        <f t="shared" si="8"/>
        <v>0.7899922314973653</v>
      </c>
      <c r="D37" s="34">
        <f t="shared" si="9"/>
        <v>-0.77610491284366301</v>
      </c>
      <c r="E37" s="26"/>
      <c r="F37" s="33"/>
      <c r="G37" s="32"/>
      <c r="H37" s="26"/>
      <c r="I37" s="34"/>
      <c r="J37" s="26"/>
      <c r="K37" s="26"/>
      <c r="M37" s="42">
        <f t="shared" si="11"/>
        <v>-37.050000000000097</v>
      </c>
      <c r="N37" s="58">
        <f t="shared" si="3"/>
        <v>-0.64664448786390083</v>
      </c>
      <c r="O37" s="34">
        <f t="shared" si="4"/>
        <v>-0.60251173486811471</v>
      </c>
      <c r="P37" s="34">
        <f t="shared" si="5"/>
        <v>0.79811002333401038</v>
      </c>
      <c r="Q37" s="34">
        <f t="shared" si="6"/>
        <v>-0.75492315251372633</v>
      </c>
      <c r="R37" s="26"/>
      <c r="S37" s="33"/>
      <c r="T37" s="32"/>
      <c r="U37" s="26"/>
      <c r="V37" s="34"/>
      <c r="W37" s="26"/>
    </row>
    <row r="38" spans="1:23" x14ac:dyDescent="0.2">
      <c r="A38" s="42">
        <f t="shared" si="10"/>
        <v>-0.64999999999999969</v>
      </c>
      <c r="B38" s="34">
        <f t="shared" si="7"/>
        <v>-0.60518640573603932</v>
      </c>
      <c r="C38" s="34">
        <f t="shared" si="8"/>
        <v>0.79608379854905598</v>
      </c>
      <c r="D38" s="34">
        <f t="shared" si="9"/>
        <v>-0.76020439913367577</v>
      </c>
      <c r="E38" s="26"/>
      <c r="F38" s="33"/>
      <c r="G38" s="32"/>
      <c r="H38" s="26"/>
      <c r="I38" s="34"/>
      <c r="J38" s="26"/>
      <c r="K38" s="26"/>
      <c r="M38" s="42">
        <f t="shared" si="11"/>
        <v>-36.375000000000099</v>
      </c>
      <c r="N38" s="58">
        <f t="shared" si="3"/>
        <v>-0.63486351541293906</v>
      </c>
      <c r="O38" s="34">
        <f t="shared" si="4"/>
        <v>-0.5930676289532385</v>
      </c>
      <c r="P38" s="34">
        <f t="shared" si="5"/>
        <v>0.80515264856285718</v>
      </c>
      <c r="Q38" s="34">
        <f t="shared" si="6"/>
        <v>-0.73659029751913985</v>
      </c>
      <c r="R38" s="26"/>
      <c r="S38" s="33"/>
      <c r="T38" s="32"/>
      <c r="U38" s="26"/>
      <c r="V38" s="34"/>
      <c r="W38" s="26"/>
    </row>
    <row r="39" spans="1:23" x14ac:dyDescent="0.2">
      <c r="A39" s="42">
        <f t="shared" si="10"/>
        <v>-0.63999999999999968</v>
      </c>
      <c r="B39" s="34">
        <f t="shared" si="7"/>
        <v>-0.59719544136239178</v>
      </c>
      <c r="C39" s="34">
        <f t="shared" si="8"/>
        <v>0.80209575788429277</v>
      </c>
      <c r="D39" s="34">
        <f t="shared" si="9"/>
        <v>-0.74454382222096338</v>
      </c>
      <c r="E39" s="26"/>
      <c r="F39" s="33"/>
      <c r="G39" s="32"/>
      <c r="H39" s="26"/>
      <c r="I39" s="34"/>
      <c r="J39" s="26"/>
      <c r="K39" s="26"/>
      <c r="M39" s="42">
        <f t="shared" si="11"/>
        <v>-35.700000000000102</v>
      </c>
      <c r="N39" s="58">
        <f t="shared" si="3"/>
        <v>-0.6230825429619774</v>
      </c>
      <c r="O39" s="34">
        <f t="shared" si="4"/>
        <v>-0.58354121135611892</v>
      </c>
      <c r="P39" s="34">
        <f t="shared" si="5"/>
        <v>0.81208352689180519</v>
      </c>
      <c r="Q39" s="34">
        <f t="shared" si="6"/>
        <v>-0.71857289556110493</v>
      </c>
      <c r="R39" s="26"/>
      <c r="S39" s="33"/>
      <c r="T39" s="32"/>
      <c r="U39" s="26"/>
      <c r="V39" s="34"/>
      <c r="W39" s="26"/>
    </row>
    <row r="40" spans="1:23" x14ac:dyDescent="0.2">
      <c r="A40" s="42">
        <f t="shared" si="10"/>
        <v>-0.62999999999999967</v>
      </c>
      <c r="B40" s="34">
        <f t="shared" si="7"/>
        <v>-0.58914475794226928</v>
      </c>
      <c r="C40" s="34">
        <f t="shared" si="8"/>
        <v>0.80802750831215209</v>
      </c>
      <c r="D40" s="34">
        <f t="shared" si="9"/>
        <v>-0.72911472924096854</v>
      </c>
      <c r="E40" s="26"/>
      <c r="F40" s="33"/>
      <c r="G40" s="32"/>
      <c r="H40" s="26"/>
      <c r="I40" s="34"/>
      <c r="J40" s="26"/>
      <c r="K40" s="26"/>
      <c r="M40" s="42">
        <f t="shared" si="11"/>
        <v>-35.025000000000105</v>
      </c>
      <c r="N40" s="58">
        <f t="shared" si="3"/>
        <v>-0.61130157051101575</v>
      </c>
      <c r="O40" s="34">
        <f t="shared" si="4"/>
        <v>-0.57393380424545981</v>
      </c>
      <c r="P40" s="34">
        <f t="shared" si="5"/>
        <v>0.81890169638628429</v>
      </c>
      <c r="Q40" s="34">
        <f t="shared" si="6"/>
        <v>-0.70085799892485423</v>
      </c>
      <c r="R40" s="26"/>
      <c r="S40" s="33"/>
      <c r="T40" s="32"/>
      <c r="U40" s="26"/>
      <c r="V40" s="34"/>
      <c r="W40" s="26"/>
    </row>
    <row r="41" spans="1:23" x14ac:dyDescent="0.2">
      <c r="A41" s="42">
        <f t="shared" si="10"/>
        <v>-0.61999999999999966</v>
      </c>
      <c r="B41" s="34">
        <f t="shared" si="7"/>
        <v>-0.58103516053730475</v>
      </c>
      <c r="C41" s="34">
        <f t="shared" si="8"/>
        <v>0.81387845666253411</v>
      </c>
      <c r="D41" s="34">
        <f t="shared" si="9"/>
        <v>-0.71390900665923973</v>
      </c>
      <c r="E41" s="26"/>
      <c r="F41" s="33"/>
      <c r="G41" s="32"/>
      <c r="H41" s="26"/>
      <c r="I41" s="34"/>
      <c r="J41" s="26"/>
      <c r="K41" s="26"/>
      <c r="M41" s="42">
        <f t="shared" si="11"/>
        <v>-34.350000000000108</v>
      </c>
      <c r="N41" s="58">
        <f t="shared" si="3"/>
        <v>-0.59952059806005409</v>
      </c>
      <c r="O41" s="34">
        <f t="shared" si="4"/>
        <v>-0.56424674103047556</v>
      </c>
      <c r="P41" s="34">
        <f t="shared" si="5"/>
        <v>0.82560621075455065</v>
      </c>
      <c r="Q41" s="34">
        <f t="shared" si="6"/>
        <v>-0.68343325629150808</v>
      </c>
      <c r="R41" s="26"/>
      <c r="S41" s="33"/>
      <c r="T41" s="32"/>
      <c r="U41" s="26"/>
      <c r="V41" s="34"/>
      <c r="W41" s="26"/>
    </row>
    <row r="42" spans="1:23" x14ac:dyDescent="0.2">
      <c r="A42" s="42">
        <f t="shared" si="10"/>
        <v>-0.60999999999999965</v>
      </c>
      <c r="B42" s="34">
        <f t="shared" si="7"/>
        <v>-0.57286746010048095</v>
      </c>
      <c r="C42" s="34">
        <f t="shared" si="8"/>
        <v>0.81964801784547969</v>
      </c>
      <c r="D42" s="34">
        <f t="shared" si="9"/>
        <v>-0.69891886227739053</v>
      </c>
      <c r="E42" s="26"/>
      <c r="F42" s="33"/>
      <c r="G42" s="32"/>
      <c r="H42" s="26"/>
      <c r="I42" s="34"/>
      <c r="J42" s="26"/>
      <c r="K42" s="26"/>
      <c r="M42" s="42">
        <f t="shared" si="11"/>
        <v>-33.675000000000111</v>
      </c>
      <c r="N42" s="58">
        <f t="shared" si="3"/>
        <v>-0.58773962560909243</v>
      </c>
      <c r="O42" s="34">
        <f t="shared" si="4"/>
        <v>-0.55448136617582811</v>
      </c>
      <c r="P42" s="34">
        <f t="shared" si="5"/>
        <v>0.8321961394790216</v>
      </c>
      <c r="Q42" s="34">
        <f t="shared" si="6"/>
        <v>-0.66628687622000882</v>
      </c>
      <c r="R42" s="26"/>
      <c r="S42" s="33"/>
      <c r="T42" s="32"/>
      <c r="U42" s="26"/>
      <c r="V42" s="34"/>
      <c r="W42" s="26"/>
    </row>
    <row r="43" spans="1:23" x14ac:dyDescent="0.2">
      <c r="A43" s="42">
        <f t="shared" si="10"/>
        <v>-0.59999999999999964</v>
      </c>
      <c r="B43" s="34">
        <f t="shared" si="7"/>
        <v>-0.56464247339503504</v>
      </c>
      <c r="C43" s="34">
        <f t="shared" si="8"/>
        <v>0.82533561490967855</v>
      </c>
      <c r="D43" s="34">
        <f t="shared" si="9"/>
        <v>-0.68413680834169177</v>
      </c>
      <c r="E43" s="26"/>
      <c r="F43" s="33"/>
      <c r="G43" s="32"/>
      <c r="H43" s="26"/>
      <c r="I43" s="34"/>
      <c r="J43" s="26"/>
      <c r="K43" s="26"/>
      <c r="M43" s="42">
        <f t="shared" si="11"/>
        <v>-33.000000000000114</v>
      </c>
      <c r="N43" s="58">
        <f t="shared" si="3"/>
        <v>-0.57595865315813077</v>
      </c>
      <c r="O43" s="34">
        <f t="shared" si="4"/>
        <v>-0.54463903501502875</v>
      </c>
      <c r="P43" s="34">
        <f t="shared" si="5"/>
        <v>0.83867056794542294</v>
      </c>
      <c r="Q43" s="34">
        <f t="shared" si="6"/>
        <v>-0.6494075931975134</v>
      </c>
      <c r="R43" s="26"/>
      <c r="S43" s="33"/>
      <c r="T43" s="32"/>
      <c r="U43" s="26"/>
      <c r="V43" s="34"/>
      <c r="W43" s="26"/>
    </row>
    <row r="44" spans="1:23" x14ac:dyDescent="0.2">
      <c r="A44" s="42">
        <f t="shared" si="10"/>
        <v>-0.58999999999999964</v>
      </c>
      <c r="B44" s="34">
        <f t="shared" si="7"/>
        <v>-0.55636102291278344</v>
      </c>
      <c r="C44" s="34">
        <f t="shared" si="8"/>
        <v>0.83094067910016367</v>
      </c>
      <c r="D44" s="34">
        <f t="shared" si="9"/>
        <v>-0.66955564567530135</v>
      </c>
      <c r="E44" s="26"/>
      <c r="F44" s="33"/>
      <c r="G44" s="32"/>
      <c r="H44" s="26"/>
      <c r="I44" s="34"/>
      <c r="J44" s="26"/>
      <c r="K44" s="26"/>
      <c r="M44" s="42">
        <f t="shared" si="11"/>
        <v>-32.325000000000117</v>
      </c>
      <c r="N44" s="58">
        <f t="shared" si="3"/>
        <v>-0.56417768070716912</v>
      </c>
      <c r="O44" s="34">
        <f t="shared" si="4"/>
        <v>-0.5347211135623321</v>
      </c>
      <c r="P44" s="34">
        <f t="shared" si="5"/>
        <v>0.84502859756972692</v>
      </c>
      <c r="Q44" s="34">
        <f t="shared" si="6"/>
        <v>-0.63278463604684088</v>
      </c>
      <c r="R44" s="26"/>
      <c r="S44" s="33"/>
      <c r="T44" s="32"/>
      <c r="U44" s="26"/>
      <c r="V44" s="34"/>
      <c r="W44" s="26"/>
    </row>
    <row r="45" spans="1:23" x14ac:dyDescent="0.2">
      <c r="A45" s="42">
        <f t="shared" si="10"/>
        <v>-0.57999999999999963</v>
      </c>
      <c r="B45" s="34">
        <f t="shared" si="7"/>
        <v>-0.54802393679187322</v>
      </c>
      <c r="C45" s="34">
        <f t="shared" si="8"/>
        <v>0.83646264991518715</v>
      </c>
      <c r="D45" s="34">
        <f t="shared" si="9"/>
        <v>-0.6551684487615077</v>
      </c>
      <c r="E45" s="26"/>
      <c r="F45" s="33"/>
      <c r="G45" s="32"/>
      <c r="H45" s="26"/>
      <c r="I45" s="34"/>
      <c r="J45" s="26"/>
      <c r="K45" s="26"/>
      <c r="M45" s="42">
        <f t="shared" si="11"/>
        <v>-31.650000000000116</v>
      </c>
      <c r="N45" s="58">
        <f t="shared" si="3"/>
        <v>-0.55239670825620735</v>
      </c>
      <c r="O45" s="34">
        <f t="shared" si="4"/>
        <v>-0.5247289783231468</v>
      </c>
      <c r="P45" s="34">
        <f t="shared" si="5"/>
        <v>0.8512693459228674</v>
      </c>
      <c r="Q45" s="34">
        <f t="shared" si="6"/>
        <v>-0.6164076984990976</v>
      </c>
      <c r="R45" s="26"/>
      <c r="S45" s="33"/>
      <c r="T45" s="32"/>
      <c r="U45" s="26"/>
      <c r="V45" s="34"/>
      <c r="W45" s="26"/>
    </row>
    <row r="46" spans="1:23" x14ac:dyDescent="0.2">
      <c r="A46" s="42">
        <f t="shared" si="10"/>
        <v>-0.56999999999999962</v>
      </c>
      <c r="B46" s="34">
        <f t="shared" si="7"/>
        <v>-0.53963204873396897</v>
      </c>
      <c r="C46" s="34">
        <f t="shared" si="8"/>
        <v>0.84190097516226892</v>
      </c>
      <c r="D46" s="34">
        <f t="shared" si="9"/>
        <v>-0.64096855171115541</v>
      </c>
      <c r="E46" s="26"/>
      <c r="F46" s="33"/>
      <c r="G46" s="32"/>
      <c r="H46" s="26"/>
      <c r="I46" s="34"/>
      <c r="J46" s="26"/>
      <c r="K46" s="26"/>
      <c r="M46" s="42">
        <f t="shared" si="11"/>
        <v>-30.975000000000115</v>
      </c>
      <c r="N46" s="58">
        <f t="shared" si="3"/>
        <v>-0.54061573580524558</v>
      </c>
      <c r="O46" s="34">
        <f t="shared" si="4"/>
        <v>-0.51466401610299184</v>
      </c>
      <c r="P46" s="34">
        <f t="shared" si="5"/>
        <v>0.85739194685321096</v>
      </c>
      <c r="Q46" s="34">
        <f t="shared" si="6"/>
        <v>-0.60026691175710845</v>
      </c>
      <c r="R46" s="26"/>
      <c r="S46" s="33"/>
      <c r="T46" s="32"/>
      <c r="U46" s="26"/>
      <c r="V46" s="34"/>
      <c r="W46" s="26"/>
    </row>
    <row r="47" spans="1:23" x14ac:dyDescent="0.2">
      <c r="A47" s="42">
        <f t="shared" si="10"/>
        <v>-0.55999999999999961</v>
      </c>
      <c r="B47" s="34">
        <f t="shared" si="7"/>
        <v>-0.53118619792088306</v>
      </c>
      <c r="C47" s="34">
        <f t="shared" si="8"/>
        <v>0.84725511101341633</v>
      </c>
      <c r="D47" s="34">
        <f t="shared" si="9"/>
        <v>-0.62694953505269757</v>
      </c>
      <c r="E47" s="26"/>
      <c r="F47" s="33"/>
      <c r="G47" s="32"/>
      <c r="H47" s="26"/>
      <c r="I47" s="34"/>
      <c r="J47" s="26"/>
      <c r="K47" s="26"/>
      <c r="M47" s="42">
        <f t="shared" si="11"/>
        <v>-30.300000000000114</v>
      </c>
      <c r="N47" s="58">
        <f t="shared" si="3"/>
        <v>-0.52883476335428381</v>
      </c>
      <c r="O47" s="34">
        <f t="shared" si="4"/>
        <v>-0.50452762381502092</v>
      </c>
      <c r="P47" s="34">
        <f t="shared" si="5"/>
        <v>0.86339555060677065</v>
      </c>
      <c r="Q47" s="34">
        <f t="shared" si="6"/>
        <v>-0.58435281889100865</v>
      </c>
      <c r="R47" s="26"/>
      <c r="S47" s="33"/>
      <c r="T47" s="32"/>
      <c r="U47" s="26"/>
      <c r="V47" s="34"/>
      <c r="W47" s="26"/>
    </row>
    <row r="48" spans="1:23" x14ac:dyDescent="0.2">
      <c r="A48" s="42">
        <f t="shared" si="10"/>
        <v>-0.5499999999999996</v>
      </c>
      <c r="B48" s="34">
        <f t="shared" si="7"/>
        <v>-0.52268722893065878</v>
      </c>
      <c r="C48" s="34">
        <f t="shared" si="8"/>
        <v>0.85252452205950591</v>
      </c>
      <c r="D48" s="34">
        <f t="shared" si="9"/>
        <v>-0.61310521328813505</v>
      </c>
      <c r="E48" s="26"/>
      <c r="F48" s="33"/>
      <c r="G48" s="32"/>
      <c r="H48" s="26"/>
      <c r="I48" s="34"/>
      <c r="J48" s="26"/>
      <c r="K48" s="26"/>
      <c r="M48" s="42">
        <f t="shared" si="11"/>
        <v>-29.625000000000114</v>
      </c>
      <c r="N48" s="58">
        <f t="shared" si="3"/>
        <v>-0.51705379090332204</v>
      </c>
      <c r="O48" s="34">
        <f t="shared" si="4"/>
        <v>-0.49432120828614629</v>
      </c>
      <c r="P48" s="34">
        <f t="shared" si="5"/>
        <v>0.86927932394514273</v>
      </c>
      <c r="Q48" s="34">
        <f t="shared" si="6"/>
        <v>-0.5686563509214918</v>
      </c>
      <c r="R48" s="26"/>
      <c r="S48" s="33"/>
      <c r="T48" s="32"/>
      <c r="U48" s="26"/>
      <c r="V48" s="34"/>
      <c r="W48" s="26"/>
    </row>
    <row r="49" spans="1:23" x14ac:dyDescent="0.2">
      <c r="A49" s="42">
        <f t="shared" si="10"/>
        <v>-0.53999999999999959</v>
      </c>
      <c r="B49" s="34">
        <f t="shared" si="7"/>
        <v>-0.51413599165311274</v>
      </c>
      <c r="C49" s="34">
        <f t="shared" si="8"/>
        <v>0.85770868136382439</v>
      </c>
      <c r="D49" s="34">
        <f t="shared" si="9"/>
        <v>-0.59942962316248916</v>
      </c>
      <c r="E49" s="26"/>
      <c r="F49" s="33"/>
      <c r="G49" s="32"/>
      <c r="H49" s="26"/>
      <c r="I49" s="34"/>
      <c r="J49" s="26"/>
      <c r="K49" s="26"/>
      <c r="M49" s="42">
        <f t="shared" si="11"/>
        <v>-28.950000000000113</v>
      </c>
      <c r="N49" s="58">
        <f t="shared" si="3"/>
        <v>-0.50527281845236038</v>
      </c>
      <c r="O49" s="34">
        <f t="shared" si="4"/>
        <v>-0.48404618606178507</v>
      </c>
      <c r="P49" s="34">
        <f t="shared" si="5"/>
        <v>0.87504245026115146</v>
      </c>
      <c r="Q49" s="34">
        <f t="shared" si="6"/>
        <v>-0.55316880445894279</v>
      </c>
      <c r="R49" s="26"/>
      <c r="S49" s="33"/>
      <c r="T49" s="32"/>
      <c r="U49" s="26"/>
      <c r="V49" s="34"/>
      <c r="W49" s="26"/>
    </row>
    <row r="50" spans="1:23" x14ac:dyDescent="0.2">
      <c r="A50" s="42">
        <f t="shared" si="10"/>
        <v>-0.52999999999999958</v>
      </c>
      <c r="B50" s="34">
        <f t="shared" si="7"/>
        <v>-0.50553334120484661</v>
      </c>
      <c r="C50" s="34">
        <f t="shared" si="8"/>
        <v>0.86280707051476124</v>
      </c>
      <c r="D50" s="34">
        <f t="shared" si="9"/>
        <v>-0.58591701259847029</v>
      </c>
      <c r="E50" s="26"/>
      <c r="F50" s="33"/>
      <c r="G50" s="32"/>
      <c r="H50" s="26"/>
      <c r="I50" s="34"/>
      <c r="J50" s="26"/>
      <c r="K50" s="26"/>
      <c r="M50" s="42">
        <f t="shared" si="11"/>
        <v>-28.275000000000112</v>
      </c>
      <c r="N50" s="58">
        <f t="shared" si="3"/>
        <v>-0.49349184600139862</v>
      </c>
      <c r="O50" s="34">
        <f t="shared" si="4"/>
        <v>-0.47370398320925738</v>
      </c>
      <c r="P50" s="34">
        <f t="shared" si="5"/>
        <v>0.88068412969218623</v>
      </c>
      <c r="Q50" s="34">
        <f t="shared" si="6"/>
        <v>-0.53788182077815438</v>
      </c>
      <c r="R50" s="26"/>
      <c r="S50" s="33"/>
      <c r="T50" s="32"/>
      <c r="U50" s="26"/>
      <c r="V50" s="34"/>
      <c r="W50" s="26"/>
    </row>
    <row r="51" spans="1:23" x14ac:dyDescent="0.2">
      <c r="A51" s="42">
        <f t="shared" si="10"/>
        <v>-0.51999999999999957</v>
      </c>
      <c r="B51" s="34">
        <f t="shared" si="7"/>
        <v>-0.49688013784373636</v>
      </c>
      <c r="C51" s="34">
        <f t="shared" si="8"/>
        <v>0.8678191796776501</v>
      </c>
      <c r="D51" s="34">
        <f t="shared" si="9"/>
        <v>-0.57256183025166785</v>
      </c>
      <c r="E51" s="26"/>
      <c r="F51" s="33"/>
      <c r="G51" s="32"/>
      <c r="H51" s="26"/>
      <c r="I51" s="34"/>
      <c r="J51" s="26"/>
      <c r="K51" s="26"/>
      <c r="M51" s="42">
        <f t="shared" si="11"/>
        <v>-27.600000000000112</v>
      </c>
      <c r="N51" s="58">
        <f t="shared" si="3"/>
        <v>-0.4817108735504369</v>
      </c>
      <c r="O51" s="34">
        <f t="shared" si="4"/>
        <v>-0.46329603511986345</v>
      </c>
      <c r="P51" s="34">
        <f t="shared" si="5"/>
        <v>0.88620357923121384</v>
      </c>
      <c r="Q51" s="34">
        <f t="shared" si="6"/>
        <v>-0.52278736621869115</v>
      </c>
      <c r="R51" s="26"/>
      <c r="S51" s="33"/>
      <c r="T51" s="32"/>
      <c r="U51" s="26"/>
      <c r="V51" s="34"/>
      <c r="W51" s="26"/>
    </row>
    <row r="52" spans="1:23" x14ac:dyDescent="0.2">
      <c r="A52" s="42">
        <f t="shared" si="10"/>
        <v>-0.50999999999999956</v>
      </c>
      <c r="B52" s="34">
        <f t="shared" si="7"/>
        <v>-0.48817724688290709</v>
      </c>
      <c r="C52" s="34">
        <f t="shared" si="8"/>
        <v>0.87274450764575151</v>
      </c>
      <c r="D52" s="34">
        <f t="shared" si="9"/>
        <v>-0.55935871564494466</v>
      </c>
      <c r="E52" s="26"/>
      <c r="F52" s="33"/>
      <c r="G52" s="32"/>
      <c r="H52" s="26"/>
      <c r="I52" s="34"/>
      <c r="J52" s="26"/>
      <c r="K52" s="26"/>
      <c r="M52" s="42">
        <f t="shared" si="11"/>
        <v>-26.925000000000111</v>
      </c>
      <c r="N52" s="58">
        <f t="shared" si="3"/>
        <v>-0.46992990109947513</v>
      </c>
      <c r="O52" s="34">
        <f t="shared" si="4"/>
        <v>-0.45282378630966519</v>
      </c>
      <c r="P52" s="34">
        <f t="shared" si="5"/>
        <v>0.89160003283545175</v>
      </c>
      <c r="Q52" s="34">
        <f t="shared" si="6"/>
        <v>-0.50787771381030844</v>
      </c>
      <c r="R52" s="26"/>
      <c r="S52" s="33"/>
      <c r="T52" s="32"/>
      <c r="U52" s="26"/>
      <c r="V52" s="34"/>
      <c r="W52" s="26"/>
    </row>
    <row r="53" spans="1:23" x14ac:dyDescent="0.2">
      <c r="A53" s="42">
        <f t="shared" si="10"/>
        <v>-0.49999999999999956</v>
      </c>
      <c r="B53" s="34">
        <f t="shared" si="7"/>
        <v>-0.47942553860420262</v>
      </c>
      <c r="C53" s="34">
        <f t="shared" si="8"/>
        <v>0.87758256189037298</v>
      </c>
      <c r="D53" s="34">
        <f t="shared" si="9"/>
        <v>-0.54630248984378993</v>
      </c>
      <c r="E53" s="26"/>
      <c r="F53" s="33"/>
      <c r="G53" s="32"/>
      <c r="H53" s="26"/>
      <c r="I53" s="34"/>
      <c r="J53" s="26"/>
      <c r="K53" s="26"/>
      <c r="M53" s="42">
        <f t="shared" si="11"/>
        <v>-26.25000000000011</v>
      </c>
      <c r="N53" s="58">
        <f t="shared" si="3"/>
        <v>-0.45814892864851342</v>
      </c>
      <c r="O53" s="34">
        <f t="shared" si="4"/>
        <v>-0.44228869021900297</v>
      </c>
      <c r="P53" s="34">
        <f t="shared" si="5"/>
        <v>0.89687274153268748</v>
      </c>
      <c r="Q53" s="34">
        <f t="shared" si="6"/>
        <v>-0.49314542603130651</v>
      </c>
      <c r="R53" s="26"/>
      <c r="S53" s="33"/>
      <c r="T53" s="32"/>
      <c r="U53" s="26"/>
      <c r="V53" s="34"/>
      <c r="W53" s="26"/>
    </row>
    <row r="54" spans="1:23" x14ac:dyDescent="0.2">
      <c r="A54" s="42">
        <f t="shared" si="10"/>
        <v>-0.48999999999999955</v>
      </c>
      <c r="B54" s="34">
        <f t="shared" si="7"/>
        <v>-0.47062588817115764</v>
      </c>
      <c r="C54" s="34">
        <f t="shared" si="8"/>
        <v>0.88233285861012167</v>
      </c>
      <c r="D54" s="34">
        <f t="shared" si="9"/>
        <v>-0.53338814663720246</v>
      </c>
      <c r="E54" s="26"/>
      <c r="F54" s="33"/>
      <c r="G54" s="32"/>
      <c r="H54" s="26"/>
      <c r="I54" s="34"/>
      <c r="J54" s="26"/>
      <c r="K54" s="26"/>
      <c r="M54" s="42">
        <f t="shared" si="11"/>
        <v>-25.575000000000109</v>
      </c>
      <c r="N54" s="58">
        <f t="shared" si="3"/>
        <v>-0.44636795619755171</v>
      </c>
      <c r="O54" s="34">
        <f t="shared" si="4"/>
        <v>-0.43169220901077271</v>
      </c>
      <c r="P54" s="34">
        <f t="shared" si="5"/>
        <v>0.90202097352522759</v>
      </c>
      <c r="Q54" s="34">
        <f t="shared" si="6"/>
        <v>-0.47858333861535118</v>
      </c>
      <c r="R54" s="26"/>
      <c r="S54" s="33"/>
      <c r="T54" s="32"/>
      <c r="U54" s="26"/>
      <c r="V54" s="34"/>
      <c r="W54" s="26"/>
    </row>
    <row r="55" spans="1:23" x14ac:dyDescent="0.2">
      <c r="A55" s="42">
        <f t="shared" si="10"/>
        <v>-0.47999999999999954</v>
      </c>
      <c r="B55" s="34">
        <f t="shared" si="7"/>
        <v>-0.46177917554148246</v>
      </c>
      <c r="C55" s="34">
        <f t="shared" si="8"/>
        <v>0.88699492277928438</v>
      </c>
      <c r="D55" s="34">
        <f t="shared" si="9"/>
        <v>-0.52061084419125747</v>
      </c>
      <c r="E55" s="26"/>
      <c r="F55" s="33"/>
      <c r="G55" s="32"/>
      <c r="H55" s="26"/>
      <c r="I55" s="34"/>
      <c r="J55" s="26"/>
      <c r="K55" s="26"/>
      <c r="M55" s="42">
        <f t="shared" si="11"/>
        <v>-24.900000000000109</v>
      </c>
      <c r="N55" s="58">
        <f t="shared" si="3"/>
        <v>-0.43458698374658994</v>
      </c>
      <c r="O55" s="34">
        <f t="shared" si="4"/>
        <v>-0.42103581336749274</v>
      </c>
      <c r="P55" s="34">
        <f t="shared" si="5"/>
        <v>0.9070440142914642</v>
      </c>
      <c r="Q55" s="34">
        <f t="shared" si="6"/>
        <v>-0.46418454532924081</v>
      </c>
      <c r="R55" s="26"/>
      <c r="S55" s="33"/>
      <c r="T55" s="32"/>
      <c r="U55" s="26"/>
      <c r="V55" s="34"/>
      <c r="W55" s="26"/>
    </row>
    <row r="56" spans="1:23" x14ac:dyDescent="0.2">
      <c r="A56" s="42">
        <f t="shared" si="10"/>
        <v>-0.46999999999999953</v>
      </c>
      <c r="B56" s="34">
        <f t="shared" si="7"/>
        <v>-0.45288628537906789</v>
      </c>
      <c r="C56" s="34">
        <f t="shared" si="8"/>
        <v>0.89156828819532918</v>
      </c>
      <c r="D56" s="34">
        <f t="shared" si="9"/>
        <v>-0.50796589714488294</v>
      </c>
      <c r="E56" s="26"/>
      <c r="F56" s="33"/>
      <c r="G56" s="32"/>
      <c r="H56" s="26"/>
      <c r="I56" s="34"/>
      <c r="J56" s="26"/>
      <c r="K56" s="26"/>
      <c r="M56" s="42">
        <f t="shared" si="11"/>
        <v>-24.225000000000108</v>
      </c>
      <c r="N56" s="58">
        <f t="shared" si="3"/>
        <v>-0.42280601129562823</v>
      </c>
      <c r="O56" s="34">
        <f t="shared" si="4"/>
        <v>-0.41032098228718827</v>
      </c>
      <c r="P56" s="34">
        <f t="shared" si="5"/>
        <v>0.91194116668504277</v>
      </c>
      <c r="Q56" s="34">
        <f t="shared" si="6"/>
        <v>-0.44994238365039274</v>
      </c>
      <c r="R56" s="26"/>
      <c r="S56" s="33"/>
      <c r="T56" s="32"/>
      <c r="U56" s="26"/>
      <c r="V56" s="34"/>
      <c r="W56" s="26"/>
    </row>
    <row r="57" spans="1:23" x14ac:dyDescent="0.2">
      <c r="A57" s="42">
        <f t="shared" si="10"/>
        <v>-0.45999999999999952</v>
      </c>
      <c r="B57" s="34">
        <f t="shared" si="7"/>
        <v>-0.44394810696551934</v>
      </c>
      <c r="C57" s="34">
        <f t="shared" si="8"/>
        <v>0.8960524975255254</v>
      </c>
      <c r="D57" s="34">
        <f t="shared" si="9"/>
        <v>-0.49544876911954905</v>
      </c>
      <c r="E57" s="26"/>
      <c r="F57" s="33"/>
      <c r="G57" s="32"/>
      <c r="H57" s="26"/>
      <c r="I57" s="34"/>
      <c r="J57" s="26"/>
      <c r="K57" s="26"/>
      <c r="M57" s="42">
        <f t="shared" si="11"/>
        <v>-23.550000000000107</v>
      </c>
      <c r="N57" s="58">
        <f t="shared" si="3"/>
        <v>-0.41102503884466651</v>
      </c>
      <c r="O57" s="34">
        <f t="shared" si="4"/>
        <v>-0.39954920287812173</v>
      </c>
      <c r="P57" s="34">
        <f t="shared" si="5"/>
        <v>0.91671175103161928</v>
      </c>
      <c r="Q57" s="34">
        <f t="shared" si="6"/>
        <v>-0.43585042127854262</v>
      </c>
      <c r="R57" s="26"/>
      <c r="S57" s="33"/>
      <c r="T57" s="32"/>
      <c r="U57" s="26"/>
      <c r="V57" s="34"/>
      <c r="W57" s="26"/>
    </row>
    <row r="58" spans="1:23" x14ac:dyDescent="0.2">
      <c r="A58" s="42">
        <f t="shared" si="10"/>
        <v>-0.44999999999999951</v>
      </c>
      <c r="B58" s="34">
        <f t="shared" si="7"/>
        <v>-0.43496553411122979</v>
      </c>
      <c r="C58" s="34">
        <f t="shared" si="8"/>
        <v>0.90044710235267711</v>
      </c>
      <c r="D58" s="34">
        <f t="shared" si="9"/>
        <v>-0.48305506561657779</v>
      </c>
      <c r="E58" s="26"/>
      <c r="F58" s="33"/>
      <c r="G58" s="32"/>
      <c r="H58" s="26"/>
      <c r="I58" s="34"/>
      <c r="J58" s="26"/>
      <c r="K58" s="26"/>
      <c r="M58" s="42">
        <f t="shared" si="11"/>
        <v>-22.875000000000107</v>
      </c>
      <c r="N58" s="58">
        <f t="shared" si="3"/>
        <v>-0.39924406639370474</v>
      </c>
      <c r="O58" s="34">
        <f t="shared" si="4"/>
        <v>-0.38872197015239729</v>
      </c>
      <c r="P58" s="34">
        <f t="shared" si="5"/>
        <v>0.92135510522319175</v>
      </c>
      <c r="Q58" s="34">
        <f t="shared" si="6"/>
        <v>-0.42190244342134747</v>
      </c>
      <c r="R58" s="26"/>
      <c r="S58" s="33"/>
      <c r="T58" s="32"/>
      <c r="U58" s="26"/>
      <c r="V58" s="34"/>
      <c r="W58" s="26"/>
    </row>
    <row r="59" spans="1:23" x14ac:dyDescent="0.2">
      <c r="A59" s="42">
        <f t="shared" si="10"/>
        <v>-0.4399999999999995</v>
      </c>
      <c r="B59" s="34">
        <f t="shared" si="7"/>
        <v>-0.42593946506599917</v>
      </c>
      <c r="C59" s="34">
        <f t="shared" si="8"/>
        <v>0.90475166321996359</v>
      </c>
      <c r="D59" s="34">
        <f t="shared" si="9"/>
        <v>-0.4707805272776211</v>
      </c>
      <c r="E59" s="26"/>
      <c r="F59" s="33"/>
      <c r="G59" s="32"/>
      <c r="H59" s="26"/>
      <c r="I59" s="34"/>
      <c r="J59" s="26"/>
      <c r="K59" s="26"/>
      <c r="M59" s="42">
        <f t="shared" si="11"/>
        <v>-22.200000000000106</v>
      </c>
      <c r="N59" s="58">
        <f t="shared" si="3"/>
        <v>-0.38746309394274303</v>
      </c>
      <c r="O59" s="34">
        <f t="shared" si="4"/>
        <v>-0.37784078681846883</v>
      </c>
      <c r="P59" s="34">
        <f t="shared" si="5"/>
        <v>0.92587058480999407</v>
      </c>
      <c r="Q59" s="34">
        <f t="shared" si="6"/>
        <v>-0.40809244079830964</v>
      </c>
      <c r="R59" s="26"/>
      <c r="S59" s="33"/>
      <c r="T59" s="32"/>
      <c r="U59" s="26"/>
      <c r="V59" s="34"/>
      <c r="W59" s="26"/>
    </row>
    <row r="60" spans="1:23" x14ac:dyDescent="0.2">
      <c r="A60" s="42">
        <f t="shared" si="10"/>
        <v>-0.42999999999999949</v>
      </c>
      <c r="B60" s="34">
        <f t="shared" si="7"/>
        <v>-0.41687080242921032</v>
      </c>
      <c r="C60" s="34">
        <f t="shared" si="8"/>
        <v>0.9089657496748853</v>
      </c>
      <c r="D60" s="34">
        <f t="shared" si="9"/>
        <v>-0.45862102348555456</v>
      </c>
      <c r="E60" s="26"/>
      <c r="F60" s="33"/>
      <c r="G60" s="32"/>
      <c r="H60" s="26"/>
      <c r="I60" s="34"/>
      <c r="J60" s="26"/>
      <c r="K60" s="26"/>
      <c r="M60" s="42">
        <f t="shared" si="11"/>
        <v>-21.525000000000105</v>
      </c>
      <c r="N60" s="58">
        <f t="shared" si="3"/>
        <v>-0.37568212149178132</v>
      </c>
      <c r="O60" s="34">
        <f t="shared" si="4"/>
        <v>-0.3669071630725792</v>
      </c>
      <c r="P60" s="34">
        <f t="shared" si="5"/>
        <v>0.93025756308993901</v>
      </c>
      <c r="Q60" s="34">
        <f t="shared" si="6"/>
        <v>-0.39441459831174297</v>
      </c>
      <c r="R60" s="26"/>
      <c r="S60" s="33"/>
      <c r="T60" s="32"/>
      <c r="U60" s="26"/>
      <c r="V60" s="34"/>
      <c r="W60" s="26"/>
    </row>
    <row r="61" spans="1:23" x14ac:dyDescent="0.2">
      <c r="A61" s="42">
        <f t="shared" si="10"/>
        <v>-0.41999999999999948</v>
      </c>
      <c r="B61" s="34">
        <f t="shared" si="7"/>
        <v>-0.40776045305956971</v>
      </c>
      <c r="C61" s="34">
        <f t="shared" si="8"/>
        <v>0.91308894031230847</v>
      </c>
      <c r="D61" s="34">
        <f t="shared" si="9"/>
        <v>-0.44657254628459447</v>
      </c>
      <c r="E61" s="26"/>
      <c r="F61" s="33"/>
      <c r="G61" s="32"/>
      <c r="H61" s="26"/>
      <c r="I61" s="34"/>
      <c r="J61" s="26"/>
      <c r="K61" s="26"/>
      <c r="M61" s="42">
        <f t="shared" si="11"/>
        <v>-20.850000000000104</v>
      </c>
      <c r="N61" s="58">
        <f t="shared" si="3"/>
        <v>-0.36390114904081955</v>
      </c>
      <c r="O61" s="34">
        <f t="shared" si="4"/>
        <v>-0.35592261638916056</v>
      </c>
      <c r="P61" s="34">
        <f t="shared" si="5"/>
        <v>0.93451543119559799</v>
      </c>
      <c r="Q61" s="34">
        <f t="shared" si="6"/>
        <v>-0.38086328433742517</v>
      </c>
      <c r="R61" s="26"/>
      <c r="S61" s="33"/>
      <c r="T61" s="32"/>
      <c r="U61" s="26"/>
      <c r="V61" s="34"/>
      <c r="W61" s="26"/>
    </row>
    <row r="62" spans="1:23" x14ac:dyDescent="0.2">
      <c r="A62" s="42">
        <f t="shared" si="10"/>
        <v>-0.40999999999999948</v>
      </c>
      <c r="B62" s="34">
        <f t="shared" si="7"/>
        <v>-0.39860932798442239</v>
      </c>
      <c r="C62" s="34">
        <f t="shared" si="8"/>
        <v>0.91712082281660534</v>
      </c>
      <c r="D62" s="34">
        <f t="shared" si="9"/>
        <v>-0.43463120459988885</v>
      </c>
      <c r="E62" s="26"/>
      <c r="F62" s="33"/>
      <c r="G62" s="32"/>
      <c r="H62" s="26"/>
      <c r="I62" s="34"/>
      <c r="J62" s="26"/>
      <c r="K62" s="26"/>
      <c r="M62" s="42">
        <f t="shared" si="11"/>
        <v>-20.175000000000104</v>
      </c>
      <c r="N62" s="58">
        <f t="shared" si="3"/>
        <v>-0.35212017658985778</v>
      </c>
      <c r="O62" s="34">
        <f t="shared" si="4"/>
        <v>-0.34488867131022477</v>
      </c>
      <c r="P62" s="34">
        <f t="shared" si="5"/>
        <v>0.9386435981787058</v>
      </c>
      <c r="Q62" s="34">
        <f t="shared" si="6"/>
        <v>-0.36743304059115561</v>
      </c>
      <c r="R62" s="26"/>
      <c r="S62" s="33"/>
      <c r="T62" s="32"/>
      <c r="U62" s="26"/>
      <c r="V62" s="34"/>
      <c r="W62" s="26"/>
    </row>
    <row r="63" spans="1:23" x14ac:dyDescent="0.2">
      <c r="A63" s="42">
        <f t="shared" si="10"/>
        <v>-0.39999999999999947</v>
      </c>
      <c r="B63" s="34">
        <f t="shared" si="7"/>
        <v>-0.38941834230865002</v>
      </c>
      <c r="C63" s="34">
        <f t="shared" si="8"/>
        <v>0.92106099400288532</v>
      </c>
      <c r="D63" s="34">
        <f t="shared" si="9"/>
        <v>-0.42279321873816111</v>
      </c>
      <c r="E63" s="26"/>
      <c r="F63" s="33"/>
      <c r="G63" s="32"/>
      <c r="H63" s="26"/>
      <c r="I63" s="34"/>
      <c r="J63" s="26"/>
      <c r="K63" s="26"/>
      <c r="M63" s="42">
        <f t="shared" si="11"/>
        <v>-19.500000000000103</v>
      </c>
      <c r="N63" s="58">
        <f t="shared" si="3"/>
        <v>-0.34033920413889607</v>
      </c>
      <c r="O63" s="34">
        <f t="shared" si="4"/>
        <v>-0.33380685923377262</v>
      </c>
      <c r="P63" s="34">
        <f t="shared" si="5"/>
        <v>0.94264149109217776</v>
      </c>
      <c r="Q63" s="34">
        <f t="shared" si="6"/>
        <v>-0.35411857253070006</v>
      </c>
      <c r="R63" s="26"/>
      <c r="S63" s="33"/>
      <c r="T63" s="32"/>
      <c r="U63" s="26"/>
      <c r="V63" s="34"/>
      <c r="W63" s="26"/>
    </row>
    <row r="64" spans="1:23" x14ac:dyDescent="0.2">
      <c r="A64" s="42">
        <f t="shared" si="10"/>
        <v>-0.38999999999999946</v>
      </c>
      <c r="B64" s="34">
        <f t="shared" si="7"/>
        <v>-0.38018841512316093</v>
      </c>
      <c r="C64" s="34">
        <f t="shared" si="8"/>
        <v>0.9249090598573132</v>
      </c>
      <c r="D64" s="34">
        <f t="shared" si="9"/>
        <v>-0.41105491515221293</v>
      </c>
      <c r="E64" s="26"/>
      <c r="F64" s="33"/>
      <c r="G64" s="32"/>
      <c r="H64" s="26"/>
      <c r="I64" s="34"/>
      <c r="J64" s="26"/>
      <c r="K64" s="26"/>
      <c r="M64" s="42">
        <f t="shared" si="11"/>
        <v>-18.825000000000102</v>
      </c>
      <c r="N64" s="58">
        <f t="shared" si="3"/>
        <v>-0.32855823168793435</v>
      </c>
      <c r="O64" s="34">
        <f t="shared" si="4"/>
        <v>-0.32267871820125116</v>
      </c>
      <c r="P64" s="34">
        <f t="shared" si="5"/>
        <v>0.94650855506962928</v>
      </c>
      <c r="Q64" s="34">
        <f t="shared" si="6"/>
        <v>-0.34091474025558438</v>
      </c>
      <c r="R64" s="26"/>
      <c r="S64" s="33"/>
      <c r="T64" s="32"/>
      <c r="U64" s="26"/>
      <c r="V64" s="34"/>
      <c r="W64" s="26"/>
    </row>
    <row r="65" spans="1:23" x14ac:dyDescent="0.2">
      <c r="A65" s="42">
        <f t="shared" si="10"/>
        <v>-0.37999999999999945</v>
      </c>
      <c r="B65" s="34">
        <f t="shared" si="7"/>
        <v>-0.37092046941298218</v>
      </c>
      <c r="C65" s="34">
        <f t="shared" si="8"/>
        <v>0.92866463557651047</v>
      </c>
      <c r="D65" s="34">
        <f t="shared" si="9"/>
        <v>-0.39941272145322576</v>
      </c>
      <c r="E65" s="26"/>
      <c r="F65" s="33"/>
      <c r="G65" s="32"/>
      <c r="H65" s="26"/>
      <c r="I65" s="34"/>
      <c r="J65" s="26"/>
      <c r="K65" s="26"/>
      <c r="M65" s="42">
        <f t="shared" si="11"/>
        <v>-18.150000000000102</v>
      </c>
      <c r="N65" s="58">
        <f t="shared" si="3"/>
        <v>-0.31677725923697259</v>
      </c>
      <c r="O65" s="34">
        <f t="shared" si="4"/>
        <v>-0.31150579268408984</v>
      </c>
      <c r="P65" s="34">
        <f t="shared" si="5"/>
        <v>0.95024425340238539</v>
      </c>
      <c r="Q65" s="34">
        <f t="shared" si="6"/>
        <v>-0.32781654986992192</v>
      </c>
      <c r="R65" s="26"/>
      <c r="S65" s="33"/>
      <c r="T65" s="32"/>
      <c r="U65" s="26"/>
      <c r="V65" s="34"/>
      <c r="W65" s="26"/>
    </row>
    <row r="66" spans="1:23" x14ac:dyDescent="0.2">
      <c r="A66" s="42">
        <f t="shared" si="10"/>
        <v>-0.36999999999999944</v>
      </c>
      <c r="B66" s="34">
        <f t="shared" si="7"/>
        <v>-0.36161543196496143</v>
      </c>
      <c r="C66" s="34">
        <f t="shared" si="8"/>
        <v>0.93232734560603459</v>
      </c>
      <c r="D66" s="34">
        <f t="shared" si="9"/>
        <v>-0.38786316165584839</v>
      </c>
      <c r="E66" s="26"/>
      <c r="F66" s="33"/>
      <c r="G66" s="32"/>
      <c r="H66" s="26"/>
      <c r="I66" s="34"/>
      <c r="J66" s="26"/>
      <c r="K66" s="26"/>
      <c r="M66" s="42">
        <f t="shared" si="11"/>
        <v>-17.475000000000101</v>
      </c>
      <c r="N66" s="58">
        <f t="shared" si="3"/>
        <v>-0.30499628678601082</v>
      </c>
      <c r="O66" s="34">
        <f t="shared" si="4"/>
        <v>-0.3002896333693435</v>
      </c>
      <c r="P66" s="34">
        <f t="shared" si="5"/>
        <v>0.95384806761397034</v>
      </c>
      <c r="Q66" s="34">
        <f t="shared" si="6"/>
        <v>-0.31481914527594668</v>
      </c>
      <c r="R66" s="26"/>
      <c r="S66" s="33"/>
      <c r="T66" s="32"/>
      <c r="U66" s="26"/>
      <c r="V66" s="34"/>
      <c r="W66" s="26"/>
    </row>
    <row r="67" spans="1:23" x14ac:dyDescent="0.2">
      <c r="A67" s="42">
        <f t="shared" si="10"/>
        <v>-0.35999999999999943</v>
      </c>
      <c r="B67" s="34">
        <f t="shared" si="7"/>
        <v>-0.35227423327508944</v>
      </c>
      <c r="C67" s="34">
        <f t="shared" si="8"/>
        <v>0.93589682367793503</v>
      </c>
      <c r="D67" s="34">
        <f t="shared" si="9"/>
        <v>-0.3764028516420263</v>
      </c>
      <c r="E67" s="26"/>
      <c r="F67" s="33"/>
      <c r="G67" s="32"/>
      <c r="H67" s="26"/>
      <c r="I67" s="34"/>
      <c r="J67" s="26"/>
      <c r="K67" s="26"/>
      <c r="M67" s="42">
        <f t="shared" si="11"/>
        <v>-16.8000000000001</v>
      </c>
      <c r="N67" s="58">
        <f t="shared" si="3"/>
        <v>-0.2932153143350491</v>
      </c>
      <c r="O67" s="34">
        <f t="shared" si="4"/>
        <v>-0.28903179694447323</v>
      </c>
      <c r="P67" s="34">
        <f t="shared" si="5"/>
        <v>0.9573194975320668</v>
      </c>
      <c r="Q67" s="34">
        <f t="shared" si="6"/>
        <v>-0.30191780036820126</v>
      </c>
      <c r="R67" s="26"/>
      <c r="S67" s="33"/>
      <c r="T67" s="32"/>
      <c r="U67" s="26"/>
      <c r="V67" s="34"/>
      <c r="W67" s="26"/>
    </row>
    <row r="68" spans="1:23" x14ac:dyDescent="0.2">
      <c r="A68" s="42">
        <f t="shared" ref="A68:A99" si="12">A67+dx</f>
        <v>-0.34999999999999942</v>
      </c>
      <c r="B68" s="34">
        <f t="shared" si="7"/>
        <v>-0.34289780745545079</v>
      </c>
      <c r="C68" s="34">
        <f t="shared" si="8"/>
        <v>0.93937271284737911</v>
      </c>
      <c r="D68" s="34">
        <f t="shared" si="9"/>
        <v>-0.36502849483042388</v>
      </c>
      <c r="E68" s="26"/>
      <c r="F68" s="33"/>
      <c r="G68" s="32"/>
      <c r="H68" s="26"/>
      <c r="I68" s="34"/>
      <c r="J68" s="26"/>
      <c r="K68" s="26"/>
      <c r="M68" s="42">
        <f t="shared" ref="M68:M99" si="13">M67+dxx</f>
        <v>-16.125000000000099</v>
      </c>
      <c r="N68" s="58">
        <f t="shared" ref="N68:N131" si="14">M68*PI()/180</f>
        <v>-0.28143434188408734</v>
      </c>
      <c r="O68" s="34">
        <f t="shared" ref="O68:O131" si="15">SIN($M68*PI()/180)</f>
        <v>-0.27773384588129385</v>
      </c>
      <c r="P68" s="34">
        <f t="shared" ref="P68:P131" si="16">COS($M68*PI()/180)</f>
        <v>0.96065806135793486</v>
      </c>
      <c r="Q68" s="34">
        <f t="shared" ref="Q68:Q131" si="17">TAN($M68*PI()/180)</f>
        <v>-0.28910791160041288</v>
      </c>
      <c r="R68" s="26"/>
      <c r="S68" s="33"/>
      <c r="T68" s="32"/>
      <c r="U68" s="26"/>
      <c r="V68" s="34"/>
      <c r="W68" s="26"/>
    </row>
    <row r="69" spans="1:23" x14ac:dyDescent="0.2">
      <c r="A69" s="42">
        <f t="shared" si="12"/>
        <v>-0.33999999999999941</v>
      </c>
      <c r="B69" s="34">
        <f t="shared" ref="B69:B132" si="18">SIN(A69)</f>
        <v>-0.33348709214081385</v>
      </c>
      <c r="C69" s="34">
        <f t="shared" ref="C69:C132" si="19">COS(A69)</f>
        <v>0.94275466552834641</v>
      </c>
      <c r="D69" s="34">
        <f t="shared" ref="D69:D132" si="20">TAN(A69)</f>
        <v>-0.3537368780391219</v>
      </c>
      <c r="E69" s="26"/>
      <c r="F69" s="33"/>
      <c r="G69" s="32"/>
      <c r="H69" s="26"/>
      <c r="I69" s="34"/>
      <c r="J69" s="26"/>
      <c r="K69" s="26"/>
      <c r="M69" s="42">
        <f t="shared" si="13"/>
        <v>-15.450000000000099</v>
      </c>
      <c r="N69" s="58">
        <f t="shared" si="14"/>
        <v>-0.26965336943312562</v>
      </c>
      <c r="O69" s="34">
        <f t="shared" si="15"/>
        <v>-0.26639734821911909</v>
      </c>
      <c r="P69" s="34">
        <f t="shared" si="16"/>
        <v>0.96386329573328056</v>
      </c>
      <c r="Q69" s="34">
        <f t="shared" si="17"/>
        <v>-0.2763849908989961</v>
      </c>
      <c r="R69" s="26"/>
      <c r="S69" s="33"/>
      <c r="T69" s="32"/>
      <c r="U69" s="26"/>
      <c r="V69" s="34"/>
      <c r="W69" s="26"/>
    </row>
    <row r="70" spans="1:23" x14ac:dyDescent="0.2">
      <c r="A70" s="42">
        <f t="shared" si="12"/>
        <v>-0.3299999999999994</v>
      </c>
      <c r="B70" s="34">
        <f t="shared" si="18"/>
        <v>-0.32404302839486776</v>
      </c>
      <c r="C70" s="34">
        <f t="shared" si="19"/>
        <v>0.94604234352838712</v>
      </c>
      <c r="D70" s="34">
        <f t="shared" si="20"/>
        <v>-0.3425248675300383</v>
      </c>
      <c r="E70" s="26"/>
      <c r="F70" s="33"/>
      <c r="G70" s="32"/>
      <c r="H70" s="26"/>
      <c r="I70" s="34"/>
      <c r="J70" s="26"/>
      <c r="K70" s="26"/>
      <c r="M70" s="42">
        <f t="shared" si="13"/>
        <v>-14.775000000000098</v>
      </c>
      <c r="N70" s="58">
        <f t="shared" si="14"/>
        <v>-0.25787239698216391</v>
      </c>
      <c r="O70" s="34">
        <f t="shared" si="15"/>
        <v>-0.25502387734713394</v>
      </c>
      <c r="P70" s="34">
        <f t="shared" si="16"/>
        <v>0.96693475580456512</v>
      </c>
      <c r="Q70" s="34">
        <f t="shared" si="17"/>
        <v>-0.26374465889886667</v>
      </c>
      <c r="R70" s="26"/>
      <c r="S70" s="33"/>
      <c r="T70" s="32"/>
      <c r="U70" s="26"/>
      <c r="V70" s="34"/>
      <c r="W70" s="26"/>
    </row>
    <row r="71" spans="1:23" x14ac:dyDescent="0.2">
      <c r="A71" s="42">
        <f t="shared" si="12"/>
        <v>-0.3199999999999994</v>
      </c>
      <c r="B71" s="34">
        <f t="shared" si="18"/>
        <v>-0.31456656061611721</v>
      </c>
      <c r="C71" s="34">
        <f t="shared" si="19"/>
        <v>0.94923541808244105</v>
      </c>
      <c r="D71" s="34">
        <f t="shared" si="20"/>
        <v>-0.33138940522423393</v>
      </c>
      <c r="E71" s="26"/>
      <c r="F71" s="33"/>
      <c r="G71" s="32"/>
      <c r="H71" s="26"/>
      <c r="I71" s="34"/>
      <c r="J71" s="26"/>
      <c r="K71" s="26"/>
      <c r="M71" s="42">
        <f t="shared" si="13"/>
        <v>-14.100000000000097</v>
      </c>
      <c r="N71" s="58">
        <f t="shared" si="14"/>
        <v>-0.24609142453120217</v>
      </c>
      <c r="O71" s="34">
        <f t="shared" si="15"/>
        <v>-0.24361501178602415</v>
      </c>
      <c r="P71" s="34">
        <f t="shared" si="16"/>
        <v>0.96987201528474642</v>
      </c>
      <c r="Q71" s="34">
        <f t="shared" si="17"/>
        <v>-0.25118263847885208</v>
      </c>
      <c r="R71" s="26"/>
      <c r="S71" s="33"/>
      <c r="T71" s="32"/>
      <c r="U71" s="26"/>
      <c r="V71" s="34"/>
      <c r="W71" s="26"/>
    </row>
    <row r="72" spans="1:23" x14ac:dyDescent="0.2">
      <c r="A72" s="42">
        <f t="shared" si="12"/>
        <v>-0.30999999999999939</v>
      </c>
      <c r="B72" s="34">
        <f t="shared" si="18"/>
        <v>-0.30505863644344294</v>
      </c>
      <c r="C72" s="34">
        <f t="shared" si="19"/>
        <v>0.9523335698857136</v>
      </c>
      <c r="D72" s="34">
        <f t="shared" si="20"/>
        <v>-0.32032750507792346</v>
      </c>
      <c r="E72" s="26"/>
      <c r="F72" s="33"/>
      <c r="G72" s="32"/>
      <c r="H72" s="26"/>
      <c r="I72" s="34"/>
      <c r="J72" s="26"/>
      <c r="K72" s="26"/>
      <c r="M72" s="42">
        <f t="shared" si="13"/>
        <v>-13.425000000000097</v>
      </c>
      <c r="N72" s="58">
        <f t="shared" si="14"/>
        <v>-0.23431045208024043</v>
      </c>
      <c r="O72" s="34">
        <f t="shared" si="15"/>
        <v>-0.2321723349688942</v>
      </c>
      <c r="P72" s="34">
        <f t="shared" si="16"/>
        <v>0.97267466651244272</v>
      </c>
      <c r="Q72" s="34">
        <f t="shared" si="17"/>
        <v>-0.23869474857544692</v>
      </c>
      <c r="R72" s="26"/>
      <c r="S72" s="33"/>
      <c r="T72" s="32"/>
      <c r="U72" s="26"/>
      <c r="V72" s="34"/>
      <c r="W72" s="26"/>
    </row>
    <row r="73" spans="1:23" x14ac:dyDescent="0.2">
      <c r="A73" s="42">
        <f t="shared" si="12"/>
        <v>-0.29999999999999938</v>
      </c>
      <c r="B73" s="34">
        <f t="shared" si="18"/>
        <v>-0.29552020666133899</v>
      </c>
      <c r="C73" s="34">
        <f t="shared" si="19"/>
        <v>0.9553364891256062</v>
      </c>
      <c r="D73" s="34">
        <f t="shared" si="20"/>
        <v>-0.30933624960962253</v>
      </c>
      <c r="E73" s="26"/>
      <c r="F73" s="33"/>
      <c r="G73" s="32"/>
      <c r="H73" s="26"/>
      <c r="I73" s="34"/>
      <c r="J73" s="26"/>
      <c r="K73" s="26"/>
      <c r="M73" s="42">
        <f t="shared" si="13"/>
        <v>-12.750000000000096</v>
      </c>
      <c r="N73" s="58">
        <f t="shared" si="14"/>
        <v>-0.22252947962927871</v>
      </c>
      <c r="O73" s="34">
        <f t="shared" si="15"/>
        <v>-0.22069743502150274</v>
      </c>
      <c r="P73" s="34">
        <f t="shared" si="16"/>
        <v>0.97534232050851233</v>
      </c>
      <c r="Q73" s="34">
        <f t="shared" si="17"/>
        <v>-0.22627689825500255</v>
      </c>
      <c r="R73" s="26"/>
      <c r="S73" s="33"/>
      <c r="T73" s="32"/>
      <c r="U73" s="26"/>
      <c r="V73" s="34"/>
      <c r="W73" s="26"/>
    </row>
    <row r="74" spans="1:23" x14ac:dyDescent="0.2">
      <c r="A74" s="42">
        <f t="shared" si="12"/>
        <v>-0.28999999999999937</v>
      </c>
      <c r="B74" s="34">
        <f t="shared" si="18"/>
        <v>-0.28595222510483492</v>
      </c>
      <c r="C74" s="34">
        <f t="shared" si="19"/>
        <v>0.9582438755126973</v>
      </c>
      <c r="D74" s="34">
        <f t="shared" si="20"/>
        <v>-0.29841278656943099</v>
      </c>
      <c r="E74" s="26"/>
      <c r="F74" s="33"/>
      <c r="G74" s="32"/>
      <c r="H74" s="26"/>
      <c r="I74" s="34"/>
      <c r="J74" s="26"/>
      <c r="K74" s="26"/>
      <c r="M74" s="42">
        <f t="shared" si="13"/>
        <v>-12.075000000000095</v>
      </c>
      <c r="N74" s="58">
        <f t="shared" si="14"/>
        <v>-0.21074850717831695</v>
      </c>
      <c r="O74" s="34">
        <f t="shared" si="15"/>
        <v>-0.20919190454184722</v>
      </c>
      <c r="P74" s="34">
        <f t="shared" si="16"/>
        <v>0.97787460703003981</v>
      </c>
      <c r="Q74" s="34">
        <f t="shared" si="17"/>
        <v>-0.21392508102567076</v>
      </c>
      <c r="R74" s="26"/>
      <c r="S74" s="33"/>
      <c r="T74" s="32"/>
      <c r="U74" s="26"/>
      <c r="V74" s="34"/>
      <c r="W74" s="26"/>
    </row>
    <row r="75" spans="1:23" x14ac:dyDescent="0.2">
      <c r="A75" s="42">
        <f t="shared" si="12"/>
        <v>-0.27999999999999936</v>
      </c>
      <c r="B75" s="34">
        <f t="shared" si="18"/>
        <v>-0.2763556485641131</v>
      </c>
      <c r="C75" s="34">
        <f t="shared" si="19"/>
        <v>0.96105543831077112</v>
      </c>
      <c r="D75" s="34">
        <f t="shared" si="20"/>
        <v>-0.28755432574197615</v>
      </c>
      <c r="E75" s="26"/>
      <c r="F75" s="33"/>
      <c r="G75" s="32"/>
      <c r="H75" s="26"/>
      <c r="I75" s="34"/>
      <c r="J75" s="26"/>
      <c r="K75" s="26"/>
      <c r="M75" s="42">
        <f t="shared" si="13"/>
        <v>-11.400000000000095</v>
      </c>
      <c r="N75" s="58">
        <f t="shared" si="14"/>
        <v>-0.19896753472735521</v>
      </c>
      <c r="O75" s="34">
        <f t="shared" si="15"/>
        <v>-0.19765734037912774</v>
      </c>
      <c r="P75" s="34">
        <f t="shared" si="16"/>
        <v>0.98027117462172153</v>
      </c>
      <c r="Q75" s="34">
        <f t="shared" si="17"/>
        <v>-0.20163536937154361</v>
      </c>
      <c r="R75" s="26"/>
      <c r="S75" s="33"/>
      <c r="T75" s="32"/>
      <c r="U75" s="26"/>
      <c r="V75" s="34"/>
      <c r="W75" s="26"/>
    </row>
    <row r="76" spans="1:23" x14ac:dyDescent="0.2">
      <c r="A76" s="42">
        <f t="shared" si="12"/>
        <v>-0.26999999999999935</v>
      </c>
      <c r="B76" s="34">
        <f t="shared" si="18"/>
        <v>-0.26673143668883048</v>
      </c>
      <c r="C76" s="34">
        <f t="shared" si="19"/>
        <v>0.96377089636589064</v>
      </c>
      <c r="D76" s="34">
        <f t="shared" si="20"/>
        <v>-0.27675813587502984</v>
      </c>
      <c r="E76" s="26"/>
      <c r="F76" s="33"/>
      <c r="G76" s="32"/>
      <c r="H76" s="26"/>
      <c r="I76" s="34"/>
      <c r="J76" s="26"/>
      <c r="K76" s="26"/>
      <c r="M76" s="42">
        <f t="shared" si="13"/>
        <v>-10.725000000000094</v>
      </c>
      <c r="N76" s="58">
        <f t="shared" si="14"/>
        <v>-0.18718656227639346</v>
      </c>
      <c r="O76" s="34">
        <f t="shared" si="15"/>
        <v>-0.18609534341212078</v>
      </c>
      <c r="P76" s="34">
        <f t="shared" si="16"/>
        <v>0.98253169066464463</v>
      </c>
      <c r="Q76" s="34">
        <f t="shared" si="17"/>
        <v>-0.18940390949246075</v>
      </c>
      <c r="R76" s="26"/>
      <c r="S76" s="33"/>
      <c r="T76" s="32"/>
      <c r="U76" s="26"/>
      <c r="V76" s="34"/>
      <c r="W76" s="26"/>
    </row>
    <row r="77" spans="1:23" x14ac:dyDescent="0.2">
      <c r="A77" s="42">
        <f t="shared" si="12"/>
        <v>-0.25999999999999934</v>
      </c>
      <c r="B77" s="34">
        <f t="shared" si="18"/>
        <v>-0.25708055189215445</v>
      </c>
      <c r="C77" s="34">
        <f t="shared" si="19"/>
        <v>0.96638997813451344</v>
      </c>
      <c r="D77" s="34">
        <f t="shared" si="20"/>
        <v>-0.26602154172626469</v>
      </c>
      <c r="E77" s="26"/>
      <c r="F77" s="33"/>
      <c r="G77" s="32"/>
      <c r="H77" s="26"/>
      <c r="I77" s="34"/>
      <c r="J77" s="26"/>
      <c r="K77" s="26"/>
      <c r="M77" s="42">
        <f t="shared" si="13"/>
        <v>-10.050000000000093</v>
      </c>
      <c r="N77" s="58">
        <f t="shared" si="14"/>
        <v>-0.17540558982543175</v>
      </c>
      <c r="O77" s="34">
        <f t="shared" si="15"/>
        <v>-0.17450751832699357</v>
      </c>
      <c r="P77" s="34">
        <f t="shared" si="16"/>
        <v>0.98465584142245055</v>
      </c>
      <c r="Q77" s="34">
        <f t="shared" si="17"/>
        <v>-0.17722691623389655</v>
      </c>
      <c r="R77" s="26"/>
      <c r="S77" s="33"/>
      <c r="T77" s="32"/>
      <c r="U77" s="26"/>
      <c r="V77" s="34"/>
      <c r="W77" s="26"/>
    </row>
    <row r="78" spans="1:23" x14ac:dyDescent="0.2">
      <c r="A78" s="42">
        <f t="shared" si="12"/>
        <v>-0.24999999999999933</v>
      </c>
      <c r="B78" s="34">
        <f t="shared" si="18"/>
        <v>-0.24740395925452227</v>
      </c>
      <c r="C78" s="34">
        <f t="shared" si="19"/>
        <v>0.96891242171064496</v>
      </c>
      <c r="D78" s="34">
        <f t="shared" si="20"/>
        <v>-0.25534192122103555</v>
      </c>
      <c r="E78" s="26"/>
      <c r="F78" s="33"/>
      <c r="G78" s="32"/>
      <c r="H78" s="26"/>
      <c r="I78" s="34"/>
      <c r="J78" s="26"/>
      <c r="K78" s="26"/>
      <c r="M78" s="42">
        <f t="shared" si="13"/>
        <v>-9.3750000000000924</v>
      </c>
      <c r="N78" s="58">
        <f t="shared" si="14"/>
        <v>-0.16362461737447001</v>
      </c>
      <c r="O78" s="34">
        <f t="shared" si="15"/>
        <v>-0.16289547339459032</v>
      </c>
      <c r="P78" s="34">
        <f t="shared" si="16"/>
        <v>0.98664333208487875</v>
      </c>
      <c r="Q78" s="34">
        <f t="shared" si="17"/>
        <v>-0.16510066819219815</v>
      </c>
      <c r="R78" s="26"/>
      <c r="S78" s="33"/>
      <c r="T78" s="32"/>
      <c r="U78" s="26"/>
      <c r="V78" s="34"/>
      <c r="W78" s="26"/>
    </row>
    <row r="79" spans="1:23" x14ac:dyDescent="0.2">
      <c r="A79" s="42">
        <f t="shared" si="12"/>
        <v>-0.23999999999999932</v>
      </c>
      <c r="B79" s="34">
        <f t="shared" si="18"/>
        <v>-0.23770262642713394</v>
      </c>
      <c r="C79" s="34">
        <f t="shared" si="19"/>
        <v>0.97133797485202977</v>
      </c>
      <c r="D79" s="34">
        <f t="shared" si="20"/>
        <v>-0.24471670271446427</v>
      </c>
      <c r="E79" s="26"/>
      <c r="F79" s="33"/>
      <c r="G79" s="32"/>
      <c r="H79" s="26"/>
      <c r="I79" s="34"/>
      <c r="J79" s="26"/>
      <c r="K79" s="26"/>
      <c r="M79" s="42">
        <f t="shared" si="13"/>
        <v>-8.7000000000000917</v>
      </c>
      <c r="N79" s="58">
        <f t="shared" si="14"/>
        <v>-0.15184364492350827</v>
      </c>
      <c r="O79" s="34">
        <f t="shared" si="15"/>
        <v>-0.15126082024722079</v>
      </c>
      <c r="P79" s="34">
        <f t="shared" si="16"/>
        <v>0.98849388680868333</v>
      </c>
      <c r="Q79" s="34">
        <f t="shared" si="17"/>
        <v>-0.15302150298122821</v>
      </c>
      <c r="R79" s="26"/>
      <c r="S79" s="33"/>
      <c r="T79" s="32"/>
      <c r="U79" s="26"/>
      <c r="V79" s="34"/>
      <c r="W79" s="26"/>
    </row>
    <row r="80" spans="1:23" x14ac:dyDescent="0.2">
      <c r="A80" s="42">
        <f t="shared" si="12"/>
        <v>-0.22999999999999932</v>
      </c>
      <c r="B80" s="34">
        <f t="shared" si="18"/>
        <v>-0.22797752353518774</v>
      </c>
      <c r="C80" s="34">
        <f t="shared" si="19"/>
        <v>0.973666395005375</v>
      </c>
      <c r="D80" s="34">
        <f t="shared" si="20"/>
        <v>-0.23414336235146455</v>
      </c>
      <c r="E80" s="26"/>
      <c r="F80" s="33"/>
      <c r="G80" s="32"/>
      <c r="H80" s="26"/>
      <c r="I80" s="34"/>
      <c r="J80" s="26"/>
      <c r="K80" s="26"/>
      <c r="M80" s="42">
        <f t="shared" si="13"/>
        <v>-8.0250000000000909</v>
      </c>
      <c r="N80" s="58">
        <f t="shared" si="14"/>
        <v>-0.14006267247254653</v>
      </c>
      <c r="O80" s="34">
        <f t="shared" si="15"/>
        <v>-0.13960517365498221</v>
      </c>
      <c r="P80" s="34">
        <f t="shared" si="16"/>
        <v>0.99020724875591692</v>
      </c>
      <c r="Q80" s="34">
        <f t="shared" si="17"/>
        <v>-0.14098581264718094</v>
      </c>
      <c r="R80" s="26"/>
      <c r="S80" s="33"/>
      <c r="T80" s="32"/>
      <c r="U80" s="26"/>
      <c r="V80" s="34"/>
      <c r="W80" s="26"/>
    </row>
    <row r="81" spans="1:23" x14ac:dyDescent="0.2">
      <c r="A81" s="42">
        <f t="shared" si="12"/>
        <v>-0.21999999999999931</v>
      </c>
      <c r="B81" s="34">
        <f t="shared" si="18"/>
        <v>-0.21822962308086866</v>
      </c>
      <c r="C81" s="34">
        <f t="shared" si="19"/>
        <v>0.97589744933060563</v>
      </c>
      <c r="D81" s="34">
        <f t="shared" si="20"/>
        <v>-0.22361942151868336</v>
      </c>
      <c r="E81" s="26"/>
      <c r="F81" s="33"/>
      <c r="G81" s="32"/>
      <c r="H81" s="26"/>
      <c r="I81" s="34"/>
      <c r="J81" s="26"/>
      <c r="K81" s="26"/>
      <c r="M81" s="42">
        <f t="shared" si="13"/>
        <v>-7.3500000000000911</v>
      </c>
      <c r="N81" s="58">
        <f t="shared" si="14"/>
        <v>-0.12828170002158482</v>
      </c>
      <c r="O81" s="34">
        <f t="shared" si="15"/>
        <v>-0.12793015130164587</v>
      </c>
      <c r="P81" s="34">
        <f t="shared" si="16"/>
        <v>0.99178318012957756</v>
      </c>
      <c r="Q81" s="34">
        <f t="shared" si="17"/>
        <v>-0.12899003921898702</v>
      </c>
      <c r="R81" s="26"/>
      <c r="S81" s="33"/>
      <c r="T81" s="32"/>
      <c r="U81" s="26"/>
      <c r="V81" s="34"/>
      <c r="W81" s="26"/>
    </row>
    <row r="82" spans="1:23" x14ac:dyDescent="0.2">
      <c r="A82" s="42">
        <f t="shared" si="12"/>
        <v>-0.2099999999999993</v>
      </c>
      <c r="B82" s="34">
        <f t="shared" si="18"/>
        <v>-0.20845989984609889</v>
      </c>
      <c r="C82" s="34">
        <f t="shared" si="19"/>
        <v>0.97803091472414838</v>
      </c>
      <c r="D82" s="34">
        <f t="shared" si="20"/>
        <v>-0.21314244438264465</v>
      </c>
      <c r="E82" s="26"/>
      <c r="F82" s="33"/>
      <c r="G82" s="32"/>
      <c r="H82" s="26"/>
      <c r="I82" s="34"/>
      <c r="J82" s="26"/>
      <c r="K82" s="26"/>
      <c r="M82" s="42">
        <f t="shared" si="13"/>
        <v>-6.6750000000000913</v>
      </c>
      <c r="N82" s="58">
        <f t="shared" si="14"/>
        <v>-0.11650072757062307</v>
      </c>
      <c r="O82" s="34">
        <f t="shared" si="15"/>
        <v>-0.11623737356013927</v>
      </c>
      <c r="P82" s="34">
        <f t="shared" si="16"/>
        <v>0.99322146220661212</v>
      </c>
      <c r="Q82" s="34">
        <f t="shared" si="17"/>
        <v>-0.11703067038231128</v>
      </c>
      <c r="R82" s="26"/>
      <c r="S82" s="33"/>
      <c r="T82" s="32"/>
      <c r="U82" s="26"/>
      <c r="V82" s="34"/>
      <c r="W82" s="26"/>
    </row>
    <row r="83" spans="1:23" x14ac:dyDescent="0.2">
      <c r="A83" s="42">
        <f t="shared" si="12"/>
        <v>-0.19999999999999929</v>
      </c>
      <c r="B83" s="34">
        <f t="shared" si="18"/>
        <v>-0.19866933079506052</v>
      </c>
      <c r="C83" s="34">
        <f t="shared" si="19"/>
        <v>0.98006657784124174</v>
      </c>
      <c r="D83" s="34">
        <f t="shared" si="20"/>
        <v>-0.20271003550867175</v>
      </c>
      <c r="E83" s="26"/>
      <c r="F83" s="33"/>
      <c r="G83" s="32"/>
      <c r="H83" s="26"/>
      <c r="I83" s="34"/>
      <c r="J83" s="26"/>
      <c r="K83" s="26"/>
      <c r="M83" s="42">
        <f t="shared" si="13"/>
        <v>-6.0000000000000915</v>
      </c>
      <c r="N83" s="58">
        <f t="shared" si="14"/>
        <v>-0.10471975511966138</v>
      </c>
      <c r="O83" s="34">
        <f t="shared" si="15"/>
        <v>-0.10452846326765507</v>
      </c>
      <c r="P83" s="34">
        <f t="shared" si="16"/>
        <v>0.99452189536827318</v>
      </c>
      <c r="Q83" s="34">
        <f t="shared" si="17"/>
        <v>-0.10510423526567808</v>
      </c>
      <c r="R83" s="26"/>
      <c r="S83" s="33"/>
      <c r="T83" s="32"/>
      <c r="U83" s="26"/>
      <c r="V83" s="34"/>
      <c r="W83" s="26"/>
    </row>
    <row r="84" spans="1:23" x14ac:dyDescent="0.2">
      <c r="A84" s="42">
        <f t="shared" si="12"/>
        <v>-0.18999999999999928</v>
      </c>
      <c r="B84" s="34">
        <f t="shared" si="18"/>
        <v>-0.18885889497649988</v>
      </c>
      <c r="C84" s="34">
        <f t="shared" si="19"/>
        <v>0.98200423511727042</v>
      </c>
      <c r="D84" s="34">
        <f t="shared" si="20"/>
        <v>-0.19231983755543217</v>
      </c>
      <c r="E84" s="26"/>
      <c r="F84" s="33"/>
      <c r="G84" s="32"/>
      <c r="H84" s="26"/>
      <c r="I84" s="34"/>
      <c r="J84" s="26"/>
      <c r="K84" s="26"/>
      <c r="M84" s="42">
        <f t="shared" si="13"/>
        <v>-5.3250000000000917</v>
      </c>
      <c r="N84" s="58">
        <f t="shared" si="14"/>
        <v>-9.2938782668699635E-2</v>
      </c>
      <c r="O84" s="34">
        <f t="shared" si="15"/>
        <v>-9.2805045500417807E-2</v>
      </c>
      <c r="P84" s="34">
        <f t="shared" si="16"/>
        <v>0.99568429912782364</v>
      </c>
      <c r="Q84" s="34">
        <f t="shared" si="17"/>
        <v>-9.3207300327735415E-2</v>
      </c>
      <c r="R84" s="26"/>
      <c r="S84" s="33"/>
      <c r="T84" s="32"/>
      <c r="U84" s="26"/>
      <c r="V84" s="34"/>
      <c r="W84" s="26"/>
    </row>
    <row r="85" spans="1:23" x14ac:dyDescent="0.2">
      <c r="A85" s="42">
        <f t="shared" si="12"/>
        <v>-0.17999999999999927</v>
      </c>
      <c r="B85" s="34">
        <f t="shared" si="18"/>
        <v>-0.17902957342582346</v>
      </c>
      <c r="C85" s="34">
        <f t="shared" si="19"/>
        <v>0.98384369278812156</v>
      </c>
      <c r="D85" s="34">
        <f t="shared" si="20"/>
        <v>-0.18196952904019773</v>
      </c>
      <c r="E85" s="26"/>
      <c r="F85" s="33"/>
      <c r="G85" s="32"/>
      <c r="H85" s="26"/>
      <c r="I85" s="34"/>
      <c r="J85" s="26"/>
      <c r="K85" s="26"/>
      <c r="M85" s="42">
        <f t="shared" si="13"/>
        <v>-4.6500000000000918</v>
      </c>
      <c r="N85" s="58">
        <f t="shared" si="14"/>
        <v>-8.1157810217737922E-2</v>
      </c>
      <c r="O85" s="34">
        <f t="shared" si="15"/>
        <v>-8.106874734814036E-2</v>
      </c>
      <c r="P85" s="34">
        <f t="shared" si="16"/>
        <v>0.99670851215558676</v>
      </c>
      <c r="Q85" s="34">
        <f t="shared" si="17"/>
        <v>-8.1336465335098376E-2</v>
      </c>
      <c r="R85" s="26"/>
      <c r="S85" s="33"/>
      <c r="T85" s="32"/>
      <c r="U85" s="26"/>
      <c r="V85" s="34"/>
      <c r="W85" s="26"/>
    </row>
    <row r="86" spans="1:23" x14ac:dyDescent="0.2">
      <c r="A86" s="42">
        <f t="shared" si="12"/>
        <v>-0.16999999999999926</v>
      </c>
      <c r="B86" s="34">
        <f t="shared" si="18"/>
        <v>-0.16918234906699528</v>
      </c>
      <c r="C86" s="34">
        <f t="shared" si="19"/>
        <v>0.98558476690956087</v>
      </c>
      <c r="D86" s="34">
        <f t="shared" si="20"/>
        <v>-0.17165682217014194</v>
      </c>
      <c r="E86" s="26"/>
      <c r="F86" s="33"/>
      <c r="G86" s="32"/>
      <c r="H86" s="26"/>
      <c r="I86" s="34"/>
      <c r="J86" s="26"/>
      <c r="K86" s="26"/>
      <c r="M86" s="42">
        <f t="shared" si="13"/>
        <v>-3.975000000000092</v>
      </c>
      <c r="N86" s="58">
        <f t="shared" si="14"/>
        <v>-6.9376837766776209E-2</v>
      </c>
      <c r="O86" s="34">
        <f t="shared" si="15"/>
        <v>-6.9321197688200359E-2</v>
      </c>
      <c r="P86" s="34">
        <f t="shared" si="16"/>
        <v>0.99759439230133684</v>
      </c>
      <c r="Q86" s="34">
        <f t="shared" si="17"/>
        <v>-6.9488359420590007E-2</v>
      </c>
      <c r="R86" s="26"/>
      <c r="S86" s="33"/>
      <c r="T86" s="32"/>
      <c r="U86" s="26"/>
      <c r="V86" s="34"/>
      <c r="W86" s="26"/>
    </row>
    <row r="87" spans="1:23" x14ac:dyDescent="0.2">
      <c r="A87" s="42">
        <f t="shared" si="12"/>
        <v>-0.15999999999999925</v>
      </c>
      <c r="B87" s="34">
        <f t="shared" si="18"/>
        <v>-0.15931820661424523</v>
      </c>
      <c r="C87" s="34">
        <f t="shared" si="19"/>
        <v>0.98722728337562704</v>
      </c>
      <c r="D87" s="34">
        <f t="shared" si="20"/>
        <v>-0.16137946073521017</v>
      </c>
      <c r="E87" s="26"/>
      <c r="F87" s="33"/>
      <c r="G87" s="32"/>
      <c r="H87" s="26"/>
      <c r="I87" s="34"/>
      <c r="J87" s="26"/>
      <c r="K87" s="26"/>
      <c r="M87" s="42">
        <f t="shared" si="13"/>
        <v>-3.3000000000000922</v>
      </c>
      <c r="N87" s="58">
        <f t="shared" si="14"/>
        <v>-5.7595865315814482E-2</v>
      </c>
      <c r="O87" s="34">
        <f t="shared" si="15"/>
        <v>-5.7564026959568887E-2</v>
      </c>
      <c r="P87" s="34">
        <f t="shared" si="16"/>
        <v>0.99834181661402821</v>
      </c>
      <c r="Q87" s="34">
        <f t="shared" si="17"/>
        <v>-5.7659637212035042E-2</v>
      </c>
      <c r="R87" s="26"/>
      <c r="S87" s="33"/>
      <c r="T87" s="32"/>
      <c r="U87" s="26"/>
      <c r="V87" s="34"/>
      <c r="W87" s="26"/>
    </row>
    <row r="88" spans="1:23" x14ac:dyDescent="0.2">
      <c r="A88" s="42">
        <f t="shared" si="12"/>
        <v>-0.14999999999999925</v>
      </c>
      <c r="B88" s="34">
        <f t="shared" si="18"/>
        <v>-0.14943813247359847</v>
      </c>
      <c r="C88" s="34">
        <f t="shared" si="19"/>
        <v>0.98877107793604235</v>
      </c>
      <c r="D88" s="34">
        <f t="shared" si="20"/>
        <v>-0.1511352180582943</v>
      </c>
      <c r="E88" s="26"/>
      <c r="F88" s="33"/>
      <c r="G88" s="32"/>
      <c r="H88" s="26"/>
      <c r="I88" s="34"/>
      <c r="J88" s="26"/>
      <c r="K88" s="26"/>
      <c r="M88" s="42">
        <f t="shared" si="13"/>
        <v>-2.6250000000000924</v>
      </c>
      <c r="N88" s="58">
        <f t="shared" si="14"/>
        <v>-4.5814892864852762E-2</v>
      </c>
      <c r="O88" s="34">
        <f t="shared" si="15"/>
        <v>-4.5798866936522381E-2</v>
      </c>
      <c r="P88" s="34">
        <f t="shared" si="16"/>
        <v>0.99895068135886</v>
      </c>
      <c r="Q88" s="34">
        <f t="shared" si="17"/>
        <v>-4.5846975022052899E-2</v>
      </c>
      <c r="R88" s="26"/>
      <c r="S88" s="33"/>
      <c r="T88" s="32"/>
      <c r="U88" s="26"/>
      <c r="V88" s="34"/>
      <c r="W88" s="26"/>
    </row>
    <row r="89" spans="1:23" x14ac:dyDescent="0.2">
      <c r="A89" s="42">
        <f t="shared" si="12"/>
        <v>-0.13999999999999924</v>
      </c>
      <c r="B89" s="34">
        <f t="shared" si="18"/>
        <v>-0.13954311464423572</v>
      </c>
      <c r="C89" s="34">
        <f t="shared" si="19"/>
        <v>0.99021599621263723</v>
      </c>
      <c r="D89" s="34">
        <f t="shared" si="20"/>
        <v>-0.14092189499862459</v>
      </c>
      <c r="E89" s="26"/>
      <c r="F89" s="33"/>
      <c r="G89" s="32"/>
      <c r="H89" s="26"/>
      <c r="I89" s="34"/>
      <c r="J89" s="26"/>
      <c r="K89" s="26"/>
      <c r="M89" s="42">
        <f t="shared" si="13"/>
        <v>-1.9500000000000923</v>
      </c>
      <c r="N89" s="58">
        <f t="shared" si="14"/>
        <v>-3.4033920413891042E-2</v>
      </c>
      <c r="O89" s="34">
        <f t="shared" si="15"/>
        <v>-3.4027350502169061E-2</v>
      </c>
      <c r="P89" s="34">
        <f t="shared" si="16"/>
        <v>0.99942090203167278</v>
      </c>
      <c r="Q89" s="34">
        <f t="shared" si="17"/>
        <v>-3.4047067089548112E-2</v>
      </c>
      <c r="R89" s="26"/>
      <c r="S89" s="33"/>
      <c r="T89" s="32"/>
      <c r="U89" s="26"/>
      <c r="V89" s="34"/>
      <c r="W89" s="26"/>
    </row>
    <row r="90" spans="1:23" x14ac:dyDescent="0.2">
      <c r="A90" s="42">
        <f t="shared" si="12"/>
        <v>-0.12999999999999923</v>
      </c>
      <c r="B90" s="34">
        <f t="shared" si="18"/>
        <v>-0.12963414261969408</v>
      </c>
      <c r="C90" s="34">
        <f t="shared" si="19"/>
        <v>0.99156189371478809</v>
      </c>
      <c r="D90" s="34">
        <f t="shared" si="20"/>
        <v>-0.13073731800445926</v>
      </c>
      <c r="E90" s="26"/>
      <c r="F90" s="33"/>
      <c r="G90" s="32"/>
      <c r="H90" s="26"/>
      <c r="I90" s="34"/>
      <c r="J90" s="26"/>
      <c r="K90" s="26"/>
      <c r="M90" s="42">
        <f t="shared" si="13"/>
        <v>-1.2750000000000923</v>
      </c>
      <c r="N90" s="58">
        <f t="shared" si="14"/>
        <v>-2.2252947962929311E-2</v>
      </c>
      <c r="O90" s="34">
        <f t="shared" si="15"/>
        <v>-2.2251111421821613E-2</v>
      </c>
      <c r="P90" s="34">
        <f t="shared" si="16"/>
        <v>0.99975241337067733</v>
      </c>
      <c r="Q90" s="34">
        <f t="shared" si="17"/>
        <v>-2.225662186380898E-2</v>
      </c>
      <c r="R90" s="26"/>
      <c r="S90" s="33"/>
      <c r="T90" s="32"/>
      <c r="U90" s="26"/>
      <c r="V90" s="34"/>
      <c r="W90" s="26"/>
    </row>
    <row r="91" spans="1:23" x14ac:dyDescent="0.2">
      <c r="A91" s="42">
        <f t="shared" si="12"/>
        <v>-0.11999999999999923</v>
      </c>
      <c r="B91" s="34">
        <f t="shared" si="18"/>
        <v>-0.1197122072889186</v>
      </c>
      <c r="C91" s="34">
        <f t="shared" si="19"/>
        <v>0.99280863585386636</v>
      </c>
      <c r="D91" s="34">
        <f t="shared" si="20"/>
        <v>-0.12057933721130454</v>
      </c>
      <c r="E91" s="26"/>
      <c r="F91" s="33"/>
      <c r="G91" s="32"/>
      <c r="H91" s="26"/>
      <c r="I91" s="34"/>
      <c r="J91" s="26"/>
      <c r="K91" s="26"/>
      <c r="M91" s="42">
        <f t="shared" si="13"/>
        <v>-0.60000000000009224</v>
      </c>
      <c r="N91" s="58">
        <f t="shared" si="14"/>
        <v>-1.0471975511967586E-2</v>
      </c>
      <c r="O91" s="34">
        <f t="shared" si="15"/>
        <v>-1.0471784116247402E-2</v>
      </c>
      <c r="P91" s="34">
        <f t="shared" si="16"/>
        <v>0.99994516936551214</v>
      </c>
      <c r="Q91" s="34">
        <f t="shared" si="17"/>
        <v>-1.0472358322298798E-2</v>
      </c>
      <c r="R91" s="26"/>
      <c r="S91" s="33"/>
      <c r="T91" s="32"/>
      <c r="U91" s="26"/>
      <c r="V91" s="34"/>
      <c r="W91" s="26"/>
    </row>
    <row r="92" spans="1:23" x14ac:dyDescent="0.2">
      <c r="A92" s="42">
        <f t="shared" si="12"/>
        <v>-0.10999999999999924</v>
      </c>
      <c r="B92" s="34">
        <f t="shared" si="18"/>
        <v>-0.10977830083717405</v>
      </c>
      <c r="C92" s="34">
        <f t="shared" si="19"/>
        <v>0.99395609795669693</v>
      </c>
      <c r="D92" s="34">
        <f t="shared" si="20"/>
        <v>-0.11044582458203973</v>
      </c>
      <c r="E92" s="26"/>
      <c r="F92" s="33"/>
      <c r="G92" s="32"/>
      <c r="H92" s="26"/>
      <c r="I92" s="34"/>
      <c r="J92" s="26"/>
      <c r="K92" s="26"/>
      <c r="M92" s="42">
        <f t="shared" si="13"/>
        <v>7.4999999999907807E-2</v>
      </c>
      <c r="N92" s="58">
        <f t="shared" si="14"/>
        <v>1.3089969389941381E-3</v>
      </c>
      <c r="O92" s="34">
        <f t="shared" si="15"/>
        <v>1.3089965651723544E-3</v>
      </c>
      <c r="P92" s="34">
        <f t="shared" si="16"/>
        <v>0.99999914326362915</v>
      </c>
      <c r="Q92" s="34">
        <f t="shared" si="17"/>
        <v>1.3089976866382819E-3</v>
      </c>
      <c r="R92" s="26"/>
      <c r="S92" s="33"/>
      <c r="T92" s="32"/>
      <c r="U92" s="26"/>
      <c r="V92" s="34"/>
      <c r="W92" s="26"/>
    </row>
    <row r="93" spans="1:23" x14ac:dyDescent="0.2">
      <c r="A93" s="42">
        <f t="shared" si="12"/>
        <v>-9.9999999999999242E-2</v>
      </c>
      <c r="B93" s="34">
        <f t="shared" si="18"/>
        <v>-9.9833416646827391E-2</v>
      </c>
      <c r="C93" s="34">
        <f t="shared" si="19"/>
        <v>0.99500416527802582</v>
      </c>
      <c r="D93" s="34">
        <f t="shared" si="20"/>
        <v>-0.10033467208544979</v>
      </c>
      <c r="E93" s="26"/>
      <c r="F93" s="33"/>
      <c r="G93" s="32"/>
      <c r="H93" s="26"/>
      <c r="I93" s="34"/>
      <c r="J93" s="26"/>
      <c r="K93" s="26"/>
      <c r="M93" s="42">
        <f t="shared" si="13"/>
        <v>0.74999999999990785</v>
      </c>
      <c r="N93" s="58">
        <f t="shared" si="14"/>
        <v>1.3089969389955863E-2</v>
      </c>
      <c r="O93" s="34">
        <f t="shared" si="15"/>
        <v>1.3089595571342831E-2</v>
      </c>
      <c r="P93" s="34">
        <f t="shared" si="16"/>
        <v>0.999914327574007</v>
      </c>
      <c r="Q93" s="34">
        <f t="shared" si="17"/>
        <v>1.3090717084833475E-2</v>
      </c>
      <c r="R93" s="26"/>
      <c r="S93" s="33"/>
      <c r="T93" s="32"/>
      <c r="U93" s="26"/>
      <c r="V93" s="34"/>
      <c r="W93" s="26"/>
    </row>
    <row r="94" spans="1:23" x14ac:dyDescent="0.2">
      <c r="A94" s="42">
        <f t="shared" si="12"/>
        <v>-8.9999999999999247E-2</v>
      </c>
      <c r="B94" s="34">
        <f t="shared" si="18"/>
        <v>-8.9878549198010305E-2</v>
      </c>
      <c r="C94" s="34">
        <f t="shared" si="19"/>
        <v>0.99595273301199427</v>
      </c>
      <c r="D94" s="34">
        <f t="shared" si="20"/>
        <v>-9.0243789909784697E-2</v>
      </c>
      <c r="E94" s="26"/>
      <c r="F94" s="33"/>
      <c r="G94" s="32"/>
      <c r="H94" s="26"/>
      <c r="I94" s="34"/>
      <c r="J94" s="26"/>
      <c r="K94" s="26"/>
      <c r="M94" s="42">
        <f t="shared" si="13"/>
        <v>1.4249999999999079</v>
      </c>
      <c r="N94" s="58">
        <f t="shared" si="14"/>
        <v>2.487094184091759E-2</v>
      </c>
      <c r="O94" s="34">
        <f t="shared" si="15"/>
        <v>2.4868377876383858E-2</v>
      </c>
      <c r="P94" s="34">
        <f t="shared" si="16"/>
        <v>0.99969073406819042</v>
      </c>
      <c r="Q94" s="34">
        <f t="shared" si="17"/>
        <v>2.4876071197722581E-2</v>
      </c>
      <c r="R94" s="26"/>
      <c r="S94" s="33"/>
      <c r="T94" s="32"/>
      <c r="U94" s="26"/>
      <c r="V94" s="34"/>
      <c r="W94" s="26"/>
    </row>
    <row r="95" spans="1:23" x14ac:dyDescent="0.2">
      <c r="A95" s="42">
        <f t="shared" si="12"/>
        <v>-7.9999999999999252E-2</v>
      </c>
      <c r="B95" s="34">
        <f t="shared" si="18"/>
        <v>-7.9914693969171946E-2</v>
      </c>
      <c r="C95" s="34">
        <f t="shared" si="19"/>
        <v>0.99680170630261944</v>
      </c>
      <c r="D95" s="34">
        <f t="shared" si="20"/>
        <v>-8.0171104708071803E-2</v>
      </c>
      <c r="E95" s="26"/>
      <c r="F95" s="33"/>
      <c r="G95" s="32"/>
      <c r="H95" s="26"/>
      <c r="I95" s="34"/>
      <c r="J95" s="26"/>
      <c r="K95" s="26"/>
      <c r="M95" s="42">
        <f t="shared" si="13"/>
        <v>2.0999999999999082</v>
      </c>
      <c r="N95" s="58">
        <f t="shared" si="14"/>
        <v>3.6651914291879313E-2</v>
      </c>
      <c r="O95" s="34">
        <f t="shared" si="15"/>
        <v>3.6643708706554666E-2</v>
      </c>
      <c r="P95" s="34">
        <f t="shared" si="16"/>
        <v>0.99932839377865634</v>
      </c>
      <c r="Q95" s="34">
        <f t="shared" si="17"/>
        <v>3.6668335388728053E-2</v>
      </c>
      <c r="R95" s="26"/>
      <c r="S95" s="33"/>
      <c r="T95" s="32"/>
      <c r="U95" s="26"/>
      <c r="V95" s="34"/>
      <c r="W95" s="26"/>
    </row>
    <row r="96" spans="1:23" x14ac:dyDescent="0.2">
      <c r="A96" s="42">
        <f t="shared" si="12"/>
        <v>-6.9999999999999257E-2</v>
      </c>
      <c r="B96" s="34">
        <f t="shared" si="18"/>
        <v>-6.9942847337532019E-2</v>
      </c>
      <c r="C96" s="34">
        <f t="shared" si="19"/>
        <v>0.99755100025327959</v>
      </c>
      <c r="D96" s="34">
        <f t="shared" si="20"/>
        <v>-7.0114557872001965E-2</v>
      </c>
      <c r="E96" s="26"/>
      <c r="F96" s="33"/>
      <c r="G96" s="32"/>
      <c r="H96" s="26"/>
      <c r="I96" s="34"/>
      <c r="J96" s="26"/>
      <c r="K96" s="26"/>
      <c r="M96" s="42">
        <f t="shared" si="13"/>
        <v>2.774999999999908</v>
      </c>
      <c r="N96" s="58">
        <f t="shared" si="14"/>
        <v>4.843288674284104E-2</v>
      </c>
      <c r="O96" s="34">
        <f t="shared" si="15"/>
        <v>4.8413953767143705E-2</v>
      </c>
      <c r="P96" s="34">
        <f t="shared" si="16"/>
        <v>0.99882735699450731</v>
      </c>
      <c r="Q96" s="34">
        <f t="shared" si="17"/>
        <v>4.8470792703177772E-2</v>
      </c>
      <c r="R96" s="26"/>
      <c r="S96" s="33"/>
      <c r="T96" s="32"/>
      <c r="U96" s="26"/>
      <c r="V96" s="34"/>
      <c r="W96" s="26"/>
    </row>
    <row r="97" spans="1:23" x14ac:dyDescent="0.2">
      <c r="A97" s="42">
        <f t="shared" si="12"/>
        <v>-5.9999999999999255E-2</v>
      </c>
      <c r="B97" s="34">
        <f t="shared" si="18"/>
        <v>-5.9964006479443853E-2</v>
      </c>
      <c r="C97" s="34">
        <f t="shared" si="19"/>
        <v>0.99820053993520419</v>
      </c>
      <c r="D97" s="34">
        <f t="shared" si="20"/>
        <v>-6.007210383129654E-2</v>
      </c>
      <c r="E97" s="26"/>
      <c r="F97" s="33"/>
      <c r="G97" s="32"/>
      <c r="H97" s="26"/>
      <c r="I97" s="34"/>
      <c r="J97" s="26"/>
      <c r="K97" s="26"/>
      <c r="M97" s="42">
        <f t="shared" si="13"/>
        <v>3.4499999999999078</v>
      </c>
      <c r="N97" s="58">
        <f t="shared" si="14"/>
        <v>6.0213859193802753E-2</v>
      </c>
      <c r="O97" s="34">
        <f t="shared" si="15"/>
        <v>6.017747946929184E-2</v>
      </c>
      <c r="P97" s="34">
        <f t="shared" si="16"/>
        <v>0.99818769325449153</v>
      </c>
      <c r="Q97" s="34">
        <f t="shared" si="17"/>
        <v>6.0286737530382849E-2</v>
      </c>
      <c r="R97" s="26"/>
      <c r="S97" s="33"/>
      <c r="T97" s="32"/>
      <c r="U97" s="26"/>
      <c r="V97" s="34"/>
      <c r="W97" s="26"/>
    </row>
    <row r="98" spans="1:23" x14ac:dyDescent="0.2">
      <c r="A98" s="42">
        <f t="shared" si="12"/>
        <v>-4.9999999999999253E-2</v>
      </c>
      <c r="B98" s="34">
        <f t="shared" si="18"/>
        <v>-4.9979169270677581E-2</v>
      </c>
      <c r="C98" s="34">
        <f t="shared" si="19"/>
        <v>0.99875026039496628</v>
      </c>
      <c r="D98" s="34">
        <f t="shared" si="20"/>
        <v>-5.0041708375538042E-2</v>
      </c>
      <c r="E98" s="26"/>
      <c r="F98" s="33"/>
      <c r="G98" s="32"/>
      <c r="H98" s="26"/>
      <c r="I98" s="34"/>
      <c r="J98" s="26"/>
      <c r="K98" s="26"/>
      <c r="M98" s="42">
        <f t="shared" si="13"/>
        <v>4.1249999999999076</v>
      </c>
      <c r="N98" s="58">
        <f t="shared" si="14"/>
        <v>7.1994831644764473E-2</v>
      </c>
      <c r="O98" s="34">
        <f t="shared" si="15"/>
        <v>7.1932653156717777E-2</v>
      </c>
      <c r="P98" s="34">
        <f t="shared" si="16"/>
        <v>0.99740949133735202</v>
      </c>
      <c r="Q98" s="34">
        <f t="shared" si="17"/>
        <v>7.2119479292570843E-2</v>
      </c>
      <c r="R98" s="26"/>
      <c r="S98" s="33"/>
      <c r="T98" s="32"/>
      <c r="U98" s="26"/>
      <c r="V98" s="34"/>
      <c r="W98" s="26"/>
    </row>
    <row r="99" spans="1:23" x14ac:dyDescent="0.2">
      <c r="A99" s="42">
        <f t="shared" si="12"/>
        <v>-3.9999999999999251E-2</v>
      </c>
      <c r="B99" s="34">
        <f t="shared" si="18"/>
        <v>-3.9989334186633411E-2</v>
      </c>
      <c r="C99" s="34">
        <f t="shared" si="19"/>
        <v>0.99920010666097792</v>
      </c>
      <c r="D99" s="34">
        <f t="shared" si="20"/>
        <v>-4.002134699551381E-2</v>
      </c>
      <c r="E99" s="26"/>
      <c r="F99" s="33"/>
      <c r="G99" s="32"/>
      <c r="H99" s="26"/>
      <c r="I99" s="34"/>
      <c r="J99" s="26"/>
      <c r="K99" s="26"/>
      <c r="M99" s="42">
        <f t="shared" si="13"/>
        <v>4.7999999999999075</v>
      </c>
      <c r="N99" s="58">
        <f t="shared" si="14"/>
        <v>8.37758040957262E-2</v>
      </c>
      <c r="O99" s="34">
        <f t="shared" si="15"/>
        <v>8.3677843332313873E-2</v>
      </c>
      <c r="P99" s="34">
        <f t="shared" si="16"/>
        <v>0.99649285924950448</v>
      </c>
      <c r="Q99" s="34">
        <f t="shared" si="17"/>
        <v>8.3972346169479573E-2</v>
      </c>
      <c r="R99" s="26"/>
      <c r="S99" s="33"/>
      <c r="T99" s="32"/>
      <c r="U99" s="26"/>
      <c r="V99" s="34"/>
      <c r="W99" s="26"/>
    </row>
    <row r="100" spans="1:23" x14ac:dyDescent="0.2">
      <c r="A100" s="42">
        <f t="shared" ref="A100:A131" si="21">A99+dx</f>
        <v>-2.9999999999999249E-2</v>
      </c>
      <c r="B100" s="34">
        <f t="shared" si="18"/>
        <v>-2.9995500202494911E-2</v>
      </c>
      <c r="C100" s="34">
        <f t="shared" si="19"/>
        <v>0.99955003374898754</v>
      </c>
      <c r="D100" s="34">
        <f t="shared" si="20"/>
        <v>-3.0009003241179964E-2</v>
      </c>
      <c r="E100" s="26"/>
      <c r="F100" s="33"/>
      <c r="G100" s="32"/>
      <c r="H100" s="26"/>
      <c r="I100" s="34"/>
      <c r="J100" s="26"/>
      <c r="K100" s="26"/>
      <c r="M100" s="42">
        <f t="shared" ref="M100:M131" si="22">M99+dxx</f>
        <v>5.4749999999999073</v>
      </c>
      <c r="N100" s="58">
        <f t="shared" si="14"/>
        <v>9.5556776546687927E-2</v>
      </c>
      <c r="O100" s="34">
        <f t="shared" si="15"/>
        <v>9.541141988458117E-2</v>
      </c>
      <c r="P100" s="34">
        <f t="shared" si="16"/>
        <v>0.9954379242100474</v>
      </c>
      <c r="Q100" s="34">
        <f t="shared" si="17"/>
        <v>9.5848688867562565E-2</v>
      </c>
      <c r="R100" s="26"/>
      <c r="S100" s="33"/>
      <c r="T100" s="32"/>
      <c r="U100" s="26"/>
      <c r="V100" s="34"/>
      <c r="W100" s="26"/>
    </row>
    <row r="101" spans="1:23" x14ac:dyDescent="0.2">
      <c r="A101" s="42">
        <f t="shared" si="21"/>
        <v>-1.9999999999999248E-2</v>
      </c>
      <c r="B101" s="34">
        <f t="shared" si="18"/>
        <v>-1.9998666693332327E-2</v>
      </c>
      <c r="C101" s="34">
        <f t="shared" si="19"/>
        <v>0.99980000666657776</v>
      </c>
      <c r="D101" s="34">
        <f t="shared" si="20"/>
        <v>-2.000266709340167E-2</v>
      </c>
      <c r="E101" s="26"/>
      <c r="F101" s="33"/>
      <c r="G101" s="32"/>
      <c r="H101" s="26"/>
      <c r="I101" s="34"/>
      <c r="J101" s="26"/>
      <c r="K101" s="26"/>
      <c r="M101" s="42">
        <f t="shared" si="22"/>
        <v>6.1499999999999071</v>
      </c>
      <c r="N101" s="58">
        <f t="shared" si="14"/>
        <v>0.10733774899764964</v>
      </c>
      <c r="O101" s="34">
        <f t="shared" si="15"/>
        <v>0.10713175431387204</v>
      </c>
      <c r="P101" s="34">
        <f t="shared" si="16"/>
        <v>0.99424483263310559</v>
      </c>
      <c r="Q101" s="34">
        <f t="shared" si="17"/>
        <v>0.10775188444293943</v>
      </c>
      <c r="R101" s="26"/>
      <c r="S101" s="33"/>
      <c r="T101" s="32"/>
      <c r="U101" s="26"/>
      <c r="V101" s="34"/>
      <c r="W101" s="26"/>
    </row>
    <row r="102" spans="1:23" x14ac:dyDescent="0.2">
      <c r="A102" s="42">
        <f t="shared" si="21"/>
        <v>-9.9999999999992473E-3</v>
      </c>
      <c r="B102" s="34">
        <f t="shared" si="18"/>
        <v>-9.9998333341659116E-3</v>
      </c>
      <c r="C102" s="34">
        <f t="shared" si="19"/>
        <v>0.99995000041666526</v>
      </c>
      <c r="D102" s="34">
        <f t="shared" si="20"/>
        <v>-1.0000333346666454E-2</v>
      </c>
      <c r="E102" s="26"/>
      <c r="F102" s="33"/>
      <c r="G102" s="32"/>
      <c r="H102" s="26"/>
      <c r="I102" s="34"/>
      <c r="J102" s="26"/>
      <c r="K102" s="26"/>
      <c r="M102" s="42">
        <f t="shared" si="22"/>
        <v>6.8249999999999069</v>
      </c>
      <c r="N102" s="58">
        <f t="shared" si="14"/>
        <v>0.11911872144861137</v>
      </c>
      <c r="O102" s="34">
        <f t="shared" si="15"/>
        <v>0.1188372199584093</v>
      </c>
      <c r="P102" s="34">
        <f t="shared" si="16"/>
        <v>0.99291375010750893</v>
      </c>
      <c r="Q102" s="34">
        <f t="shared" si="17"/>
        <v>0.11968534018744535</v>
      </c>
      <c r="R102" s="26"/>
      <c r="S102" s="33"/>
      <c r="T102" s="32"/>
      <c r="U102" s="26"/>
      <c r="V102" s="34"/>
      <c r="W102" s="26"/>
    </row>
    <row r="103" spans="1:23" x14ac:dyDescent="0.2">
      <c r="A103" s="42">
        <f t="shared" si="21"/>
        <v>7.5286998857393428E-16</v>
      </c>
      <c r="B103" s="34">
        <f t="shared" si="18"/>
        <v>7.5286998857393428E-16</v>
      </c>
      <c r="C103" s="34">
        <f t="shared" si="19"/>
        <v>1</v>
      </c>
      <c r="D103" s="34">
        <f t="shared" si="20"/>
        <v>7.5286998857393428E-16</v>
      </c>
      <c r="E103" s="26"/>
      <c r="F103" s="33"/>
      <c r="G103" s="32"/>
      <c r="H103" s="26"/>
      <c r="I103" s="34"/>
      <c r="J103" s="26"/>
      <c r="K103" s="26"/>
      <c r="M103" s="42">
        <f t="shared" si="22"/>
        <v>7.4999999999999067</v>
      </c>
      <c r="N103" s="58">
        <f t="shared" si="14"/>
        <v>0.13089969389957309</v>
      </c>
      <c r="O103" s="34">
        <f t="shared" si="15"/>
        <v>0.13052619222004999</v>
      </c>
      <c r="P103" s="34">
        <f t="shared" si="16"/>
        <v>0.9914448613738106</v>
      </c>
      <c r="Q103" s="34">
        <f t="shared" si="17"/>
        <v>0.1316524975873942</v>
      </c>
      <c r="R103" s="26"/>
      <c r="S103" s="33"/>
      <c r="T103" s="32"/>
      <c r="U103" s="26"/>
      <c r="V103" s="34"/>
      <c r="W103" s="26"/>
    </row>
    <row r="104" spans="1:23" x14ac:dyDescent="0.2">
      <c r="A104" s="42">
        <f t="shared" si="21"/>
        <v>1.0000000000000753E-2</v>
      </c>
      <c r="B104" s="34">
        <f t="shared" si="18"/>
        <v>9.9998333341674173E-3</v>
      </c>
      <c r="C104" s="34">
        <f t="shared" si="19"/>
        <v>0.99995000041666526</v>
      </c>
      <c r="D104" s="34">
        <f t="shared" si="20"/>
        <v>1.000033334666796E-2</v>
      </c>
      <c r="E104" s="26"/>
      <c r="F104" s="33"/>
      <c r="G104" s="32"/>
      <c r="H104" s="26"/>
      <c r="I104" s="34"/>
      <c r="J104" s="26"/>
      <c r="K104" s="26"/>
      <c r="M104" s="42">
        <f t="shared" si="22"/>
        <v>8.1749999999999066</v>
      </c>
      <c r="N104" s="58">
        <f t="shared" si="14"/>
        <v>0.14268066635053481</v>
      </c>
      <c r="O104" s="34">
        <f t="shared" si="15"/>
        <v>0.14219704878976289</v>
      </c>
      <c r="P104" s="34">
        <f t="shared" si="16"/>
        <v>0.98983837029864719</v>
      </c>
      <c r="Q104" s="34">
        <f t="shared" si="17"/>
        <v>0.14365683636497156</v>
      </c>
      <c r="R104" s="26"/>
      <c r="S104" s="33"/>
      <c r="T104" s="32"/>
      <c r="U104" s="26"/>
      <c r="V104" s="34"/>
      <c r="W104" s="26"/>
    </row>
    <row r="105" spans="1:23" x14ac:dyDescent="0.2">
      <c r="A105" s="42">
        <f t="shared" si="21"/>
        <v>2.0000000000000753E-2</v>
      </c>
      <c r="B105" s="34">
        <f t="shared" si="18"/>
        <v>1.9998666693333833E-2</v>
      </c>
      <c r="C105" s="34">
        <f t="shared" si="19"/>
        <v>0.99980000666657776</v>
      </c>
      <c r="D105" s="34">
        <f t="shared" si="20"/>
        <v>2.0002667093403176E-2</v>
      </c>
      <c r="E105" s="26"/>
      <c r="F105" s="33"/>
      <c r="G105" s="32"/>
      <c r="H105" s="26"/>
      <c r="I105" s="34"/>
      <c r="J105" s="26"/>
      <c r="K105" s="26"/>
      <c r="M105" s="42">
        <f t="shared" si="22"/>
        <v>8.8499999999999073</v>
      </c>
      <c r="N105" s="58">
        <f t="shared" si="14"/>
        <v>0.15446163880149655</v>
      </c>
      <c r="O105" s="34">
        <f t="shared" si="15"/>
        <v>0.15384816987278846</v>
      </c>
      <c r="P105" s="34">
        <f t="shared" si="16"/>
        <v>0.9880944998464436</v>
      </c>
      <c r="Q105" s="34">
        <f t="shared" si="17"/>
        <v>0.1557018786125188</v>
      </c>
      <c r="R105" s="26"/>
      <c r="S105" s="33"/>
      <c r="T105" s="32"/>
      <c r="U105" s="26"/>
      <c r="V105" s="34"/>
      <c r="W105" s="26"/>
    </row>
    <row r="106" spans="1:23" x14ac:dyDescent="0.2">
      <c r="A106" s="42">
        <f t="shared" si="21"/>
        <v>3.0000000000000755E-2</v>
      </c>
      <c r="B106" s="34">
        <f t="shared" si="18"/>
        <v>2.9995500202496417E-2</v>
      </c>
      <c r="C106" s="34">
        <f t="shared" si="19"/>
        <v>0.99955003374898754</v>
      </c>
      <c r="D106" s="34">
        <f t="shared" si="20"/>
        <v>3.0009003241181473E-2</v>
      </c>
      <c r="E106" s="26"/>
      <c r="F106" s="33"/>
      <c r="G106" s="32"/>
      <c r="H106" s="26"/>
      <c r="I106" s="34"/>
      <c r="J106" s="26"/>
      <c r="K106" s="26"/>
      <c r="M106" s="42">
        <f t="shared" si="22"/>
        <v>9.524999999999908</v>
      </c>
      <c r="N106" s="58">
        <f t="shared" si="14"/>
        <v>0.16624261125245829</v>
      </c>
      <c r="O106" s="34">
        <f t="shared" si="15"/>
        <v>0.16547793841344943</v>
      </c>
      <c r="P106" s="34">
        <f t="shared" si="16"/>
        <v>0.98621349204846853</v>
      </c>
      <c r="Q106" s="34">
        <f t="shared" si="17"/>
        <v>0.16779119303035944</v>
      </c>
      <c r="R106" s="26"/>
      <c r="S106" s="33"/>
      <c r="T106" s="32"/>
      <c r="U106" s="26"/>
      <c r="V106" s="34"/>
      <c r="W106" s="26"/>
    </row>
    <row r="107" spans="1:23" x14ac:dyDescent="0.2">
      <c r="A107" s="42">
        <f t="shared" si="21"/>
        <v>4.0000000000000757E-2</v>
      </c>
      <c r="B107" s="34">
        <f t="shared" si="18"/>
        <v>3.9989334186634917E-2</v>
      </c>
      <c r="C107" s="34">
        <f t="shared" si="19"/>
        <v>0.99920010666097792</v>
      </c>
      <c r="D107" s="34">
        <f t="shared" si="20"/>
        <v>4.0021346995515322E-2</v>
      </c>
      <c r="E107" s="26"/>
      <c r="F107" s="33"/>
      <c r="G107" s="32"/>
      <c r="H107" s="26"/>
      <c r="I107" s="34"/>
      <c r="J107" s="26"/>
      <c r="K107" s="26"/>
      <c r="M107" s="42">
        <f t="shared" si="22"/>
        <v>10.199999999999909</v>
      </c>
      <c r="N107" s="58">
        <f t="shared" si="14"/>
        <v>0.17802358370342</v>
      </c>
      <c r="O107" s="34">
        <f t="shared" si="15"/>
        <v>0.17708474031958171</v>
      </c>
      <c r="P107" s="34">
        <f t="shared" si="16"/>
        <v>0.98419560796924221</v>
      </c>
      <c r="Q107" s="34">
        <f t="shared" si="17"/>
        <v>0.1799283992792578</v>
      </c>
      <c r="R107" s="26"/>
      <c r="S107" s="33"/>
      <c r="T107" s="32"/>
      <c r="U107" s="26"/>
      <c r="V107" s="34"/>
      <c r="W107" s="26"/>
    </row>
    <row r="108" spans="1:23" x14ac:dyDescent="0.2">
      <c r="A108" s="42">
        <f t="shared" si="21"/>
        <v>5.0000000000000759E-2</v>
      </c>
      <c r="B108" s="34">
        <f t="shared" si="18"/>
        <v>4.9979169270679087E-2</v>
      </c>
      <c r="C108" s="34">
        <f t="shared" si="19"/>
        <v>0.99875026039496617</v>
      </c>
      <c r="D108" s="34">
        <f t="shared" si="20"/>
        <v>5.0041708375539548E-2</v>
      </c>
      <c r="E108" s="26"/>
      <c r="F108" s="33"/>
      <c r="G108" s="32"/>
      <c r="H108" s="26"/>
      <c r="I108" s="34"/>
      <c r="J108" s="26"/>
      <c r="K108" s="26"/>
      <c r="M108" s="42">
        <f t="shared" si="22"/>
        <v>10.874999999999909</v>
      </c>
      <c r="N108" s="58">
        <f t="shared" si="14"/>
        <v>0.18980455615438174</v>
      </c>
      <c r="O108" s="34">
        <f t="shared" si="15"/>
        <v>0.18866696468655367</v>
      </c>
      <c r="P108" s="34">
        <f t="shared" si="16"/>
        <v>0.98204112767030416</v>
      </c>
      <c r="Q108" s="34">
        <f t="shared" si="17"/>
        <v>0.1921171724590886</v>
      </c>
      <c r="R108" s="26"/>
      <c r="S108" s="33"/>
      <c r="T108" s="32"/>
      <c r="U108" s="26"/>
      <c r="V108" s="34"/>
      <c r="W108" s="26"/>
    </row>
    <row r="109" spans="1:23" x14ac:dyDescent="0.2">
      <c r="A109" s="42">
        <f t="shared" si="21"/>
        <v>6.0000000000000761E-2</v>
      </c>
      <c r="B109" s="34">
        <f t="shared" si="18"/>
        <v>5.9964006479445359E-2</v>
      </c>
      <c r="C109" s="34">
        <f t="shared" si="19"/>
        <v>0.99820053993520408</v>
      </c>
      <c r="D109" s="34">
        <f t="shared" si="20"/>
        <v>6.0072103831298053E-2</v>
      </c>
      <c r="E109" s="26"/>
      <c r="F109" s="33"/>
      <c r="G109" s="32"/>
      <c r="H109" s="26"/>
      <c r="I109" s="34"/>
      <c r="J109" s="26"/>
      <c r="K109" s="26"/>
      <c r="M109" s="42">
        <f t="shared" si="22"/>
        <v>11.54999999999991</v>
      </c>
      <c r="N109" s="58">
        <f t="shared" si="14"/>
        <v>0.20158552860534348</v>
      </c>
      <c r="O109" s="34">
        <f t="shared" si="15"/>
        <v>0.20022300402084311</v>
      </c>
      <c r="P109" s="34">
        <f t="shared" si="16"/>
        <v>0.97975035017134315</v>
      </c>
      <c r="Q109" s="34">
        <f t="shared" si="17"/>
        <v>0.20436124772583875</v>
      </c>
      <c r="R109" s="26"/>
      <c r="S109" s="33"/>
      <c r="T109" s="32"/>
      <c r="U109" s="26"/>
      <c r="V109" s="34"/>
      <c r="W109" s="26"/>
    </row>
    <row r="110" spans="1:23" x14ac:dyDescent="0.2">
      <c r="A110" s="42">
        <f t="shared" si="21"/>
        <v>7.0000000000000756E-2</v>
      </c>
      <c r="B110" s="34">
        <f t="shared" si="18"/>
        <v>6.9942847337533517E-2</v>
      </c>
      <c r="C110" s="34">
        <f t="shared" si="19"/>
        <v>0.99755100025327947</v>
      </c>
      <c r="D110" s="34">
        <f t="shared" si="20"/>
        <v>7.0114557872003477E-2</v>
      </c>
      <c r="E110" s="26"/>
      <c r="F110" s="33"/>
      <c r="G110" s="32"/>
      <c r="H110" s="26"/>
      <c r="I110" s="34"/>
      <c r="J110" s="26"/>
      <c r="K110" s="26"/>
      <c r="M110" s="42">
        <f t="shared" si="22"/>
        <v>12.224999999999911</v>
      </c>
      <c r="N110" s="58">
        <f t="shared" si="14"/>
        <v>0.21336650105630525</v>
      </c>
      <c r="O110" s="34">
        <f t="shared" si="15"/>
        <v>0.21175125446314089</v>
      </c>
      <c r="P110" s="34">
        <f t="shared" si="16"/>
        <v>0.97732359340869601</v>
      </c>
      <c r="Q110" s="34">
        <f t="shared" si="17"/>
        <v>0.21666442505966496</v>
      </c>
      <c r="R110" s="26"/>
      <c r="S110" s="33"/>
      <c r="T110" s="32"/>
      <c r="U110" s="26"/>
      <c r="V110" s="34"/>
      <c r="W110" s="26"/>
    </row>
    <row r="111" spans="1:23" x14ac:dyDescent="0.2">
      <c r="A111" s="42">
        <f t="shared" si="21"/>
        <v>8.0000000000000751E-2</v>
      </c>
      <c r="B111" s="34">
        <f t="shared" si="18"/>
        <v>7.9914693969173431E-2</v>
      </c>
      <c r="C111" s="34">
        <f t="shared" si="19"/>
        <v>0.99680170630261933</v>
      </c>
      <c r="D111" s="34">
        <f t="shared" si="20"/>
        <v>8.0171104708073315E-2</v>
      </c>
      <c r="E111" s="26"/>
      <c r="F111" s="33"/>
      <c r="G111" s="32"/>
      <c r="H111" s="26"/>
      <c r="I111" s="34"/>
      <c r="J111" s="26"/>
      <c r="K111" s="26"/>
      <c r="M111" s="42">
        <f t="shared" si="22"/>
        <v>12.899999999999912</v>
      </c>
      <c r="N111" s="58">
        <f t="shared" si="14"/>
        <v>0.22514747350726697</v>
      </c>
      <c r="O111" s="34">
        <f t="shared" si="15"/>
        <v>0.22325011601094985</v>
      </c>
      <c r="P111" s="34">
        <f t="shared" si="16"/>
        <v>0.97476119419122209</v>
      </c>
      <c r="Q111" s="34">
        <f t="shared" si="17"/>
        <v>0.2290305741973907</v>
      </c>
      <c r="R111" s="26"/>
      <c r="S111" s="33"/>
      <c r="T111" s="32"/>
      <c r="U111" s="26"/>
      <c r="V111" s="34"/>
      <c r="W111" s="26"/>
    </row>
    <row r="112" spans="1:23" x14ac:dyDescent="0.2">
      <c r="A112" s="42">
        <f t="shared" si="21"/>
        <v>9.0000000000000746E-2</v>
      </c>
      <c r="B112" s="34">
        <f t="shared" si="18"/>
        <v>8.987854919801179E-2</v>
      </c>
      <c r="C112" s="34">
        <f t="shared" si="19"/>
        <v>0.99595273301199416</v>
      </c>
      <c r="D112" s="34">
        <f t="shared" si="20"/>
        <v>9.024378990978621E-2</v>
      </c>
      <c r="E112" s="26"/>
      <c r="F112" s="33"/>
      <c r="G112" s="32"/>
      <c r="H112" s="26"/>
      <c r="I112" s="34"/>
      <c r="J112" s="26"/>
      <c r="K112" s="26"/>
      <c r="M112" s="42">
        <f t="shared" si="22"/>
        <v>13.574999999999912</v>
      </c>
      <c r="N112" s="58">
        <f t="shared" si="14"/>
        <v>0.23692844595822871</v>
      </c>
      <c r="O112" s="34">
        <f t="shared" si="15"/>
        <v>0.23471799274064914</v>
      </c>
      <c r="P112" s="34">
        <f t="shared" si="16"/>
        <v>0.97206350815355713</v>
      </c>
      <c r="Q112" s="34">
        <f t="shared" si="17"/>
        <v>0.24146363974355747</v>
      </c>
      <c r="R112" s="26"/>
      <c r="S112" s="33"/>
      <c r="T112" s="32"/>
      <c r="U112" s="26"/>
      <c r="V112" s="34"/>
      <c r="W112" s="26"/>
    </row>
    <row r="113" spans="1:23" x14ac:dyDescent="0.2">
      <c r="A113" s="42">
        <f t="shared" si="21"/>
        <v>0.10000000000000074</v>
      </c>
      <c r="B113" s="34">
        <f t="shared" si="18"/>
        <v>9.983341664682889E-2</v>
      </c>
      <c r="C113" s="34">
        <f t="shared" si="19"/>
        <v>0.99500416527802571</v>
      </c>
      <c r="D113" s="34">
        <f t="shared" si="20"/>
        <v>0.1003346720854513</v>
      </c>
      <c r="E113" s="26"/>
      <c r="F113" s="33"/>
      <c r="G113" s="32"/>
      <c r="H113" s="26"/>
      <c r="I113" s="34"/>
      <c r="J113" s="26"/>
      <c r="K113" s="26"/>
      <c r="M113" s="42">
        <f t="shared" si="22"/>
        <v>14.249999999999913</v>
      </c>
      <c r="N113" s="58">
        <f t="shared" si="14"/>
        <v>0.24870941840919045</v>
      </c>
      <c r="O113" s="34">
        <f t="shared" si="15"/>
        <v>0.24615329302899155</v>
      </c>
      <c r="P113" s="34">
        <f t="shared" si="16"/>
        <v>0.96923090970675474</v>
      </c>
      <c r="Q113" s="34">
        <f t="shared" si="17"/>
        <v>0.25396764647494202</v>
      </c>
      <c r="R113" s="26"/>
      <c r="S113" s="33"/>
      <c r="T113" s="32"/>
      <c r="U113" s="26"/>
      <c r="V113" s="34"/>
      <c r="W113" s="26"/>
    </row>
    <row r="114" spans="1:23" x14ac:dyDescent="0.2">
      <c r="A114" s="42">
        <f t="shared" si="21"/>
        <v>0.11000000000000074</v>
      </c>
      <c r="B114" s="34">
        <f t="shared" si="18"/>
        <v>0.10977830083717555</v>
      </c>
      <c r="C114" s="34">
        <f t="shared" si="19"/>
        <v>0.99395609795669682</v>
      </c>
      <c r="D114" s="34">
        <f t="shared" si="20"/>
        <v>0.11044582458204125</v>
      </c>
      <c r="E114" s="26"/>
      <c r="F114" s="33"/>
      <c r="G114" s="32"/>
      <c r="H114" s="26"/>
      <c r="I114" s="34"/>
      <c r="J114" s="26"/>
      <c r="K114" s="26"/>
      <c r="M114" s="42">
        <f t="shared" si="22"/>
        <v>14.924999999999914</v>
      </c>
      <c r="N114" s="58">
        <f t="shared" si="14"/>
        <v>0.26049039086015219</v>
      </c>
      <c r="O114" s="34">
        <f t="shared" si="15"/>
        <v>0.25755442977400472</v>
      </c>
      <c r="P114" s="34">
        <f t="shared" si="16"/>
        <v>0.96626379198632262</v>
      </c>
      <c r="Q114" s="34">
        <f t="shared" si="17"/>
        <v>0.26654670485433068</v>
      </c>
      <c r="R114" s="26"/>
      <c r="S114" s="33"/>
      <c r="T114" s="32"/>
      <c r="U114" s="26"/>
      <c r="V114" s="34"/>
      <c r="W114" s="26"/>
    </row>
    <row r="115" spans="1:23" x14ac:dyDescent="0.2">
      <c r="A115" s="42">
        <f t="shared" si="21"/>
        <v>0.12000000000000073</v>
      </c>
      <c r="B115" s="34">
        <f t="shared" si="18"/>
        <v>0.11971220728892008</v>
      </c>
      <c r="C115" s="34">
        <f t="shared" si="19"/>
        <v>0.99280863585386614</v>
      </c>
      <c r="D115" s="34">
        <f t="shared" si="20"/>
        <v>0.12057933721130605</v>
      </c>
      <c r="E115" s="26"/>
      <c r="F115" s="33"/>
      <c r="G115" s="32"/>
      <c r="H115" s="26"/>
      <c r="I115" s="34"/>
      <c r="J115" s="26"/>
      <c r="K115" s="26"/>
      <c r="M115" s="42">
        <f t="shared" si="22"/>
        <v>15.599999999999914</v>
      </c>
      <c r="N115" s="58">
        <f t="shared" si="14"/>
        <v>0.2722713633111139</v>
      </c>
      <c r="O115" s="34">
        <f t="shared" si="15"/>
        <v>0.26891982061526426</v>
      </c>
      <c r="P115" s="34">
        <f t="shared" si="16"/>
        <v>0.96316256679765855</v>
      </c>
      <c r="Q115" s="34">
        <f t="shared" si="17"/>
        <v>0.27920501677029874</v>
      </c>
      <c r="R115" s="26"/>
      <c r="S115" s="33"/>
      <c r="T115" s="32"/>
      <c r="U115" s="26"/>
      <c r="V115" s="34"/>
      <c r="W115" s="26"/>
    </row>
    <row r="116" spans="1:23" x14ac:dyDescent="0.2">
      <c r="A116" s="42">
        <f t="shared" si="21"/>
        <v>0.13000000000000073</v>
      </c>
      <c r="B116" s="34">
        <f t="shared" si="18"/>
        <v>0.12963414261969558</v>
      </c>
      <c r="C116" s="34">
        <f t="shared" si="19"/>
        <v>0.99156189371478798</v>
      </c>
      <c r="D116" s="34">
        <f t="shared" si="20"/>
        <v>0.13073731800446078</v>
      </c>
      <c r="E116" s="26"/>
      <c r="F116" s="33"/>
      <c r="G116" s="32"/>
      <c r="H116" s="26"/>
      <c r="I116" s="34"/>
      <c r="J116" s="26"/>
      <c r="K116" s="26"/>
      <c r="M116" s="42">
        <f t="shared" si="22"/>
        <v>16.274999999999913</v>
      </c>
      <c r="N116" s="58">
        <f t="shared" si="14"/>
        <v>0.28405233576207561</v>
      </c>
      <c r="O116" s="34">
        <f t="shared" si="15"/>
        <v>0.28024788815350948</v>
      </c>
      <c r="P116" s="34">
        <f t="shared" si="16"/>
        <v>0.95992766455889689</v>
      </c>
      <c r="Q116" s="34">
        <f t="shared" si="17"/>
        <v>0.29194688152079473</v>
      </c>
      <c r="R116" s="26"/>
      <c r="S116" s="33"/>
      <c r="T116" s="32"/>
      <c r="U116" s="26"/>
      <c r="V116" s="34"/>
      <c r="W116" s="26"/>
    </row>
    <row r="117" spans="1:23" x14ac:dyDescent="0.2">
      <c r="A117" s="42">
        <f t="shared" si="21"/>
        <v>0.14000000000000073</v>
      </c>
      <c r="B117" s="34">
        <f t="shared" si="18"/>
        <v>0.13954311464423722</v>
      </c>
      <c r="C117" s="34">
        <f t="shared" si="19"/>
        <v>0.99021599621263712</v>
      </c>
      <c r="D117" s="34">
        <f t="shared" si="20"/>
        <v>0.14092189499862612</v>
      </c>
      <c r="E117" s="26"/>
      <c r="F117" s="33"/>
      <c r="G117" s="32"/>
      <c r="H117" s="26"/>
      <c r="I117" s="34"/>
      <c r="J117" s="26"/>
      <c r="K117" s="26"/>
      <c r="M117" s="42">
        <f t="shared" si="22"/>
        <v>16.949999999999914</v>
      </c>
      <c r="N117" s="58">
        <f t="shared" si="14"/>
        <v>0.29583330821303738</v>
      </c>
      <c r="O117" s="34">
        <f t="shared" si="15"/>
        <v>0.29153706016956993</v>
      </c>
      <c r="P117" s="34">
        <f t="shared" si="16"/>
        <v>0.95655953424117024</v>
      </c>
      <c r="Q117" s="34">
        <f t="shared" si="17"/>
        <v>0.30477670205947355</v>
      </c>
      <c r="R117" s="26"/>
      <c r="S117" s="33"/>
      <c r="T117" s="32"/>
      <c r="U117" s="26"/>
      <c r="V117" s="34"/>
      <c r="W117" s="26"/>
    </row>
    <row r="118" spans="1:23" x14ac:dyDescent="0.2">
      <c r="A118" s="42">
        <f t="shared" si="21"/>
        <v>0.15000000000000074</v>
      </c>
      <c r="B118" s="34">
        <f t="shared" si="18"/>
        <v>0.14943813247359997</v>
      </c>
      <c r="C118" s="34">
        <f t="shared" si="19"/>
        <v>0.98877107793604213</v>
      </c>
      <c r="D118" s="34">
        <f t="shared" si="20"/>
        <v>0.15113521805829583</v>
      </c>
      <c r="E118" s="26"/>
      <c r="F118" s="33"/>
      <c r="G118" s="32"/>
      <c r="H118" s="26"/>
      <c r="I118" s="34"/>
      <c r="J118" s="26"/>
      <c r="K118" s="26"/>
      <c r="M118" s="42">
        <f t="shared" si="22"/>
        <v>17.624999999999915</v>
      </c>
      <c r="N118" s="58">
        <f t="shared" si="14"/>
        <v>0.3076142806639991</v>
      </c>
      <c r="O118" s="34">
        <f t="shared" si="15"/>
        <v>0.30278576984257316</v>
      </c>
      <c r="P118" s="34">
        <f t="shared" si="16"/>
        <v>0.95305864330629741</v>
      </c>
      <c r="Q118" s="34">
        <f t="shared" si="17"/>
        <v>0.31769899152497666</v>
      </c>
      <c r="R118" s="26"/>
      <c r="S118" s="33"/>
      <c r="T118" s="32"/>
      <c r="U118" s="26"/>
      <c r="V118" s="34"/>
      <c r="W118" s="26"/>
    </row>
    <row r="119" spans="1:23" x14ac:dyDescent="0.2">
      <c r="A119" s="42">
        <f t="shared" si="21"/>
        <v>0.16000000000000075</v>
      </c>
      <c r="B119" s="34">
        <f t="shared" si="18"/>
        <v>0.1593182066142467</v>
      </c>
      <c r="C119" s="34">
        <f t="shared" si="19"/>
        <v>0.98722728337562682</v>
      </c>
      <c r="D119" s="34">
        <f t="shared" si="20"/>
        <v>0.16137946073521173</v>
      </c>
      <c r="E119" s="26"/>
      <c r="F119" s="33"/>
      <c r="G119" s="32"/>
      <c r="H119" s="26"/>
      <c r="I119" s="34"/>
      <c r="J119" s="26"/>
      <c r="K119" s="26"/>
      <c r="M119" s="42">
        <f t="shared" si="22"/>
        <v>18.299999999999915</v>
      </c>
      <c r="N119" s="58">
        <f t="shared" si="14"/>
        <v>0.31939525311496081</v>
      </c>
      <c r="O119" s="34">
        <f t="shared" si="15"/>
        <v>0.31399245596740349</v>
      </c>
      <c r="P119" s="34">
        <f t="shared" si="16"/>
        <v>0.94942547764190433</v>
      </c>
      <c r="Q119" s="34">
        <f t="shared" si="17"/>
        <v>0.33071838007472593</v>
      </c>
      <c r="R119" s="26"/>
      <c r="S119" s="33"/>
      <c r="T119" s="32"/>
      <c r="U119" s="26"/>
      <c r="V119" s="34"/>
      <c r="W119" s="26"/>
    </row>
    <row r="120" spans="1:23" x14ac:dyDescent="0.2">
      <c r="A120" s="42">
        <f t="shared" si="21"/>
        <v>0.17000000000000076</v>
      </c>
      <c r="B120" s="34">
        <f t="shared" si="18"/>
        <v>0.16918234906699675</v>
      </c>
      <c r="C120" s="34">
        <f t="shared" si="19"/>
        <v>0.98558476690956054</v>
      </c>
      <c r="D120" s="34">
        <f t="shared" si="20"/>
        <v>0.1716568221701435</v>
      </c>
      <c r="E120" s="26"/>
      <c r="F120" s="33"/>
      <c r="G120" s="32"/>
      <c r="H120" s="26"/>
      <c r="I120" s="34"/>
      <c r="J120" s="26"/>
      <c r="K120" s="26"/>
      <c r="M120" s="42">
        <f t="shared" si="22"/>
        <v>18.974999999999916</v>
      </c>
      <c r="N120" s="58">
        <f t="shared" si="14"/>
        <v>0.33117622556592258</v>
      </c>
      <c r="O120" s="34">
        <f t="shared" si="15"/>
        <v>0.32515556317138133</v>
      </c>
      <c r="P120" s="34">
        <f t="shared" si="16"/>
        <v>0.94566054149398759</v>
      </c>
      <c r="Q120" s="34">
        <f t="shared" si="17"/>
        <v>0.34383962204628865</v>
      </c>
      <c r="R120" s="26"/>
      <c r="S120" s="33"/>
      <c r="T120" s="32"/>
      <c r="U120" s="26"/>
      <c r="V120" s="34"/>
      <c r="W120" s="26"/>
    </row>
    <row r="121" spans="1:23" x14ac:dyDescent="0.2">
      <c r="A121" s="42">
        <f t="shared" si="21"/>
        <v>0.18000000000000077</v>
      </c>
      <c r="B121" s="34">
        <f t="shared" si="18"/>
        <v>0.17902957342582493</v>
      </c>
      <c r="C121" s="34">
        <f t="shared" si="19"/>
        <v>0.98384369278812123</v>
      </c>
      <c r="D121" s="34">
        <f t="shared" si="20"/>
        <v>0.18196952904019928</v>
      </c>
      <c r="E121" s="26"/>
      <c r="F121" s="33"/>
      <c r="G121" s="32"/>
      <c r="H121" s="26"/>
      <c r="I121" s="34"/>
      <c r="J121" s="26"/>
      <c r="K121" s="26"/>
      <c r="M121" s="42">
        <f t="shared" si="22"/>
        <v>19.649999999999917</v>
      </c>
      <c r="N121" s="58">
        <f t="shared" si="14"/>
        <v>0.34295719801688429</v>
      </c>
      <c r="O121" s="34">
        <f t="shared" si="15"/>
        <v>0.33627354213013244</v>
      </c>
      <c r="P121" s="34">
        <f t="shared" si="16"/>
        <v>0.94176435739693076</v>
      </c>
      <c r="Q121" s="34">
        <f t="shared" si="17"/>
        <v>0.3570676034710043</v>
      </c>
      <c r="R121" s="26"/>
      <c r="S121" s="33"/>
      <c r="T121" s="32"/>
      <c r="U121" s="26"/>
      <c r="V121" s="34"/>
      <c r="W121" s="26"/>
    </row>
    <row r="122" spans="1:23" x14ac:dyDescent="0.2">
      <c r="A122" s="42">
        <f t="shared" si="21"/>
        <v>0.19000000000000078</v>
      </c>
      <c r="B122" s="34">
        <f t="shared" si="18"/>
        <v>0.18885889497650135</v>
      </c>
      <c r="C122" s="34">
        <f t="shared" si="19"/>
        <v>0.9820042351172702</v>
      </c>
      <c r="D122" s="34">
        <f t="shared" si="20"/>
        <v>0.19231983755543372</v>
      </c>
      <c r="E122" s="26"/>
      <c r="F122" s="33"/>
      <c r="G122" s="32"/>
      <c r="H122" s="26"/>
      <c r="I122" s="34"/>
      <c r="J122" s="26"/>
      <c r="K122" s="26"/>
      <c r="M122" s="42">
        <f t="shared" si="22"/>
        <v>20.324999999999918</v>
      </c>
      <c r="N122" s="58">
        <f t="shared" si="14"/>
        <v>0.354738170467846</v>
      </c>
      <c r="O122" s="34">
        <f t="shared" si="15"/>
        <v>0.34734484978261876</v>
      </c>
      <c r="P122" s="34">
        <f t="shared" si="16"/>
        <v>0.93773746610098185</v>
      </c>
      <c r="Q122" s="34">
        <f t="shared" si="17"/>
        <v>0.37040734996634367</v>
      </c>
      <c r="R122" s="26"/>
      <c r="S122" s="33"/>
      <c r="T122" s="32"/>
      <c r="U122" s="26"/>
      <c r="V122" s="34"/>
      <c r="W122" s="26"/>
    </row>
    <row r="123" spans="1:23" x14ac:dyDescent="0.2">
      <c r="A123" s="42">
        <f t="shared" si="21"/>
        <v>0.20000000000000079</v>
      </c>
      <c r="B123" s="34">
        <f t="shared" si="18"/>
        <v>0.19866933079506199</v>
      </c>
      <c r="C123" s="34">
        <f t="shared" si="19"/>
        <v>0.98006657784124152</v>
      </c>
      <c r="D123" s="34">
        <f t="shared" si="20"/>
        <v>0.20271003550867331</v>
      </c>
      <c r="E123" s="26"/>
      <c r="F123" s="33"/>
      <c r="G123" s="32"/>
      <c r="H123" s="26"/>
      <c r="I123" s="34"/>
      <c r="J123" s="26"/>
      <c r="K123" s="26"/>
      <c r="M123" s="42">
        <f t="shared" si="22"/>
        <v>20.999999999999918</v>
      </c>
      <c r="N123" s="58">
        <f t="shared" si="14"/>
        <v>0.36651914291880777</v>
      </c>
      <c r="O123" s="34">
        <f t="shared" si="15"/>
        <v>0.35836794954529894</v>
      </c>
      <c r="P123" s="34">
        <f t="shared" si="16"/>
        <v>0.9335804264972023</v>
      </c>
      <c r="Q123" s="34">
        <f t="shared" si="17"/>
        <v>0.38386403503541416</v>
      </c>
      <c r="R123" s="26"/>
      <c r="S123" s="33"/>
      <c r="T123" s="32"/>
      <c r="U123" s="26"/>
      <c r="V123" s="34"/>
      <c r="W123" s="26"/>
    </row>
    <row r="124" spans="1:23" x14ac:dyDescent="0.2">
      <c r="A124" s="42">
        <f t="shared" si="21"/>
        <v>0.2100000000000008</v>
      </c>
      <c r="B124" s="34">
        <f t="shared" si="18"/>
        <v>0.20845989984610036</v>
      </c>
      <c r="C124" s="34">
        <f t="shared" si="19"/>
        <v>0.97803091472414805</v>
      </c>
      <c r="D124" s="34">
        <f t="shared" si="20"/>
        <v>0.21314244438264623</v>
      </c>
      <c r="E124" s="26"/>
      <c r="F124" s="33"/>
      <c r="G124" s="32"/>
      <c r="H124" s="26"/>
      <c r="I124" s="34"/>
      <c r="J124" s="26"/>
      <c r="K124" s="26"/>
      <c r="M124" s="42">
        <f t="shared" si="22"/>
        <v>21.674999999999919</v>
      </c>
      <c r="N124" s="58">
        <f t="shared" si="14"/>
        <v>0.37830011536976954</v>
      </c>
      <c r="O124" s="34">
        <f t="shared" si="15"/>
        <v>0.36934131152539063</v>
      </c>
      <c r="P124" s="34">
        <f t="shared" si="16"/>
        <v>0.92929381553989931</v>
      </c>
      <c r="Q124" s="34">
        <f t="shared" si="17"/>
        <v>0.39744298880415063</v>
      </c>
      <c r="R124" s="26"/>
      <c r="S124" s="33"/>
      <c r="T124" s="32"/>
      <c r="U124" s="26"/>
      <c r="V124" s="34"/>
      <c r="W124" s="26"/>
    </row>
    <row r="125" spans="1:23" x14ac:dyDescent="0.2">
      <c r="A125" s="42">
        <f t="shared" si="21"/>
        <v>0.22000000000000081</v>
      </c>
      <c r="B125" s="34">
        <f t="shared" si="18"/>
        <v>0.2182296230808701</v>
      </c>
      <c r="C125" s="34">
        <f t="shared" si="19"/>
        <v>0.97589744933060529</v>
      </c>
      <c r="D125" s="34">
        <f t="shared" si="20"/>
        <v>0.22361942151868494</v>
      </c>
      <c r="E125" s="26"/>
      <c r="F125" s="33"/>
      <c r="G125" s="32"/>
      <c r="H125" s="26"/>
      <c r="I125" s="34"/>
      <c r="J125" s="26"/>
      <c r="K125" s="26"/>
      <c r="M125" s="42">
        <f t="shared" si="22"/>
        <v>22.34999999999992</v>
      </c>
      <c r="N125" s="58">
        <f t="shared" si="14"/>
        <v>0.39008108782073125</v>
      </c>
      <c r="O125" s="34">
        <f t="shared" si="15"/>
        <v>0.38026341273320363</v>
      </c>
      <c r="P125" s="34">
        <f t="shared" si="16"/>
        <v>0.92487822816655019</v>
      </c>
      <c r="Q125" s="34">
        <f t="shared" si="17"/>
        <v>0.41114970722905436</v>
      </c>
      <c r="R125" s="26"/>
      <c r="S125" s="33"/>
      <c r="T125" s="32"/>
      <c r="U125" s="26"/>
      <c r="V125" s="34"/>
      <c r="W125" s="26"/>
    </row>
    <row r="126" spans="1:23" x14ac:dyDescent="0.2">
      <c r="A126" s="42">
        <f t="shared" si="21"/>
        <v>0.23000000000000081</v>
      </c>
      <c r="B126" s="34">
        <f t="shared" si="18"/>
        <v>0.22797752353518919</v>
      </c>
      <c r="C126" s="34">
        <f t="shared" si="19"/>
        <v>0.97366639500537466</v>
      </c>
      <c r="D126" s="34">
        <f t="shared" si="20"/>
        <v>0.23414336235146613</v>
      </c>
      <c r="E126" s="26"/>
      <c r="F126" s="33"/>
      <c r="G126" s="32"/>
      <c r="H126" s="26"/>
      <c r="I126" s="34"/>
      <c r="J126" s="26"/>
      <c r="K126" s="26"/>
      <c r="M126" s="42">
        <f t="shared" si="22"/>
        <v>23.02499999999992</v>
      </c>
      <c r="N126" s="58">
        <f t="shared" si="14"/>
        <v>0.40186206027169297</v>
      </c>
      <c r="O126" s="34">
        <f t="shared" si="15"/>
        <v>0.39113273729351544</v>
      </c>
      <c r="P126" s="34">
        <f t="shared" si="16"/>
        <v>0.92033427721523109</v>
      </c>
      <c r="Q126" s="34">
        <f t="shared" si="17"/>
        <v>0.42498986181087811</v>
      </c>
      <c r="R126" s="26"/>
      <c r="S126" s="33"/>
      <c r="T126" s="32"/>
      <c r="U126" s="26"/>
      <c r="V126" s="34"/>
      <c r="W126" s="26"/>
    </row>
    <row r="127" spans="1:23" x14ac:dyDescent="0.2">
      <c r="A127" s="42">
        <f t="shared" si="21"/>
        <v>0.24000000000000082</v>
      </c>
      <c r="B127" s="34">
        <f t="shared" si="18"/>
        <v>0.23770262642713538</v>
      </c>
      <c r="C127" s="34">
        <f t="shared" si="19"/>
        <v>0.97133797485202944</v>
      </c>
      <c r="D127" s="34">
        <f t="shared" si="20"/>
        <v>0.24471670271446586</v>
      </c>
      <c r="E127" s="26"/>
      <c r="F127" s="33"/>
      <c r="G127" s="32"/>
      <c r="H127" s="26"/>
      <c r="I127" s="34"/>
      <c r="J127" s="26"/>
      <c r="K127" s="26"/>
      <c r="M127" s="42">
        <f t="shared" si="22"/>
        <v>23.699999999999921</v>
      </c>
      <c r="N127" s="58">
        <f t="shared" si="14"/>
        <v>0.41364303272265474</v>
      </c>
      <c r="O127" s="34">
        <f t="shared" si="15"/>
        <v>0.40194777665595888</v>
      </c>
      <c r="P127" s="34">
        <f t="shared" si="16"/>
        <v>0.91566259333956157</v>
      </c>
      <c r="Q127" s="34">
        <f t="shared" si="17"/>
        <v>0.43896930985243576</v>
      </c>
      <c r="R127" s="26"/>
      <c r="S127" s="33"/>
      <c r="T127" s="32"/>
      <c r="U127" s="26"/>
      <c r="V127" s="34"/>
      <c r="W127" s="26"/>
    </row>
    <row r="128" spans="1:23" x14ac:dyDescent="0.2">
      <c r="A128" s="42">
        <f t="shared" si="21"/>
        <v>0.25000000000000083</v>
      </c>
      <c r="B128" s="34">
        <f t="shared" si="18"/>
        <v>0.24740395925452374</v>
      </c>
      <c r="C128" s="34">
        <f t="shared" si="19"/>
        <v>0.96891242171064462</v>
      </c>
      <c r="D128" s="34">
        <f t="shared" si="20"/>
        <v>0.25534192122103716</v>
      </c>
      <c r="E128" s="26"/>
      <c r="F128" s="33"/>
      <c r="G128" s="32"/>
      <c r="H128" s="26"/>
      <c r="I128" s="34"/>
      <c r="J128" s="26"/>
      <c r="K128" s="26"/>
      <c r="M128" s="42">
        <f t="shared" si="22"/>
        <v>24.374999999999922</v>
      </c>
      <c r="N128" s="58">
        <f t="shared" si="14"/>
        <v>0.42542400517361645</v>
      </c>
      <c r="O128" s="34">
        <f t="shared" si="15"/>
        <v>0.4127070298043935</v>
      </c>
      <c r="P128" s="34">
        <f t="shared" si="16"/>
        <v>0.91086382492117635</v>
      </c>
      <c r="Q128" s="34">
        <f t="shared" si="17"/>
        <v>0.45309410530175354</v>
      </c>
      <c r="R128" s="26"/>
      <c r="S128" s="33"/>
      <c r="T128" s="32"/>
      <c r="U128" s="26"/>
      <c r="V128" s="34"/>
      <c r="W128" s="26"/>
    </row>
    <row r="129" spans="1:23" x14ac:dyDescent="0.2">
      <c r="A129" s="42">
        <f t="shared" si="21"/>
        <v>0.26000000000000084</v>
      </c>
      <c r="B129" s="34">
        <f t="shared" si="18"/>
        <v>0.2570805518921559</v>
      </c>
      <c r="C129" s="34">
        <f t="shared" si="19"/>
        <v>0.96638997813451299</v>
      </c>
      <c r="D129" s="34">
        <f t="shared" si="20"/>
        <v>0.2660215417262663</v>
      </c>
      <c r="E129" s="26"/>
      <c r="F129" s="33"/>
      <c r="G129" s="32"/>
      <c r="H129" s="26"/>
      <c r="I129" s="34"/>
      <c r="J129" s="26"/>
      <c r="K129" s="26"/>
      <c r="M129" s="42">
        <f t="shared" si="22"/>
        <v>25.049999999999923</v>
      </c>
      <c r="N129" s="58">
        <f t="shared" si="14"/>
        <v>0.43720497762457816</v>
      </c>
      <c r="O129" s="34">
        <f t="shared" si="15"/>
        <v>0.42340900346523103</v>
      </c>
      <c r="P129" s="34">
        <f t="shared" si="16"/>
        <v>0.90593863797973651</v>
      </c>
      <c r="Q129" s="34">
        <f t="shared" si="17"/>
        <v>0.46737051022511039</v>
      </c>
      <c r="R129" s="26"/>
      <c r="S129" s="33"/>
      <c r="T129" s="32"/>
      <c r="U129" s="26"/>
      <c r="V129" s="34"/>
      <c r="W129" s="26"/>
    </row>
    <row r="130" spans="1:23" x14ac:dyDescent="0.2">
      <c r="A130" s="42">
        <f t="shared" si="21"/>
        <v>0.27000000000000085</v>
      </c>
      <c r="B130" s="34">
        <f t="shared" si="18"/>
        <v>0.26673143668883192</v>
      </c>
      <c r="C130" s="34">
        <f t="shared" si="19"/>
        <v>0.96377089636589031</v>
      </c>
      <c r="D130" s="34">
        <f t="shared" si="20"/>
        <v>0.27675813587503151</v>
      </c>
      <c r="E130" s="26"/>
      <c r="F130" s="33"/>
      <c r="G130" s="32"/>
      <c r="H130" s="26"/>
      <c r="I130" s="34"/>
      <c r="J130" s="26"/>
      <c r="K130" s="26"/>
      <c r="M130" s="42">
        <f t="shared" si="22"/>
        <v>25.724999999999923</v>
      </c>
      <c r="N130" s="58">
        <f t="shared" si="14"/>
        <v>0.44898595007553993</v>
      </c>
      <c r="O130" s="34">
        <f t="shared" si="15"/>
        <v>0.4340522123146866</v>
      </c>
      <c r="P130" s="34">
        <f t="shared" si="16"/>
        <v>0.90088771608049256</v>
      </c>
      <c r="Q130" s="34">
        <f t="shared" si="17"/>
        <v>0.48180500695816447</v>
      </c>
      <c r="R130" s="26"/>
      <c r="S130" s="33"/>
      <c r="T130" s="32"/>
      <c r="U130" s="26"/>
      <c r="V130" s="34"/>
      <c r="W130" s="26"/>
    </row>
    <row r="131" spans="1:23" x14ac:dyDescent="0.2">
      <c r="A131" s="42">
        <f t="shared" si="21"/>
        <v>0.28000000000000086</v>
      </c>
      <c r="B131" s="34">
        <f t="shared" si="18"/>
        <v>0.27635564856411454</v>
      </c>
      <c r="C131" s="34">
        <f t="shared" si="19"/>
        <v>0.96105543831077067</v>
      </c>
      <c r="D131" s="34">
        <f t="shared" si="20"/>
        <v>0.28755432574197776</v>
      </c>
      <c r="E131" s="26"/>
      <c r="F131" s="33"/>
      <c r="G131" s="32"/>
      <c r="H131" s="26"/>
      <c r="I131" s="34"/>
      <c r="J131" s="26"/>
      <c r="K131" s="26"/>
      <c r="M131" s="42">
        <f t="shared" si="22"/>
        <v>26.399999999999924</v>
      </c>
      <c r="N131" s="58">
        <f t="shared" si="14"/>
        <v>0.46076692252650164</v>
      </c>
      <c r="O131" s="34">
        <f t="shared" si="15"/>
        <v>0.44463517918492629</v>
      </c>
      <c r="P131" s="34">
        <f t="shared" si="16"/>
        <v>0.89571176023941346</v>
      </c>
      <c r="Q131" s="34">
        <f t="shared" si="17"/>
        <v>0.49640431098736537</v>
      </c>
      <c r="R131" s="26"/>
      <c r="S131" s="33"/>
      <c r="T131" s="32"/>
      <c r="U131" s="26"/>
      <c r="V131" s="34"/>
      <c r="W131" s="26"/>
    </row>
    <row r="132" spans="1:23" x14ac:dyDescent="0.2">
      <c r="A132" s="42">
        <f t="shared" ref="A132:A163" si="23">A131+dx</f>
        <v>0.29000000000000087</v>
      </c>
      <c r="B132" s="34">
        <f t="shared" si="18"/>
        <v>0.28595222510483637</v>
      </c>
      <c r="C132" s="34">
        <f t="shared" si="19"/>
        <v>0.95824387551269696</v>
      </c>
      <c r="D132" s="34">
        <f t="shared" si="20"/>
        <v>0.2984127865694326</v>
      </c>
      <c r="E132" s="26"/>
      <c r="F132" s="33"/>
      <c r="G132" s="32"/>
      <c r="H132" s="26"/>
      <c r="I132" s="34"/>
      <c r="J132" s="26"/>
      <c r="K132" s="26"/>
      <c r="M132" s="42">
        <f t="shared" ref="M132:M163" si="24">M131+dxx</f>
        <v>27.074999999999925</v>
      </c>
      <c r="N132" s="58">
        <f t="shared" ref="N132:N195" si="25">M132*PI()/180</f>
        <v>0.47254789497746336</v>
      </c>
      <c r="O132" s="34">
        <f t="shared" ref="O132:O195" si="26">SIN($M132*PI()/180)</f>
        <v>0.45515643526908262</v>
      </c>
      <c r="P132" s="34">
        <f t="shared" ref="P132:P195" si="27">COS($M132*PI()/180)</f>
        <v>0.89041148882589194</v>
      </c>
      <c r="Q132" s="34">
        <f t="shared" ref="Q132:Q195" si="28">TAN($M132*PI()/180)</f>
        <v>0.51117538461824852</v>
      </c>
      <c r="R132" s="26"/>
      <c r="S132" s="33"/>
      <c r="T132" s="32"/>
      <c r="U132" s="26"/>
      <c r="V132" s="34"/>
      <c r="W132" s="26"/>
    </row>
    <row r="133" spans="1:23" x14ac:dyDescent="0.2">
      <c r="A133" s="42">
        <f t="shared" si="23"/>
        <v>0.30000000000000088</v>
      </c>
      <c r="B133" s="34">
        <f t="shared" ref="B133:B196" si="29">SIN(A133)</f>
        <v>0.29552020666134043</v>
      </c>
      <c r="C133" s="34">
        <f t="shared" ref="C133:C196" si="30">COS(A133)</f>
        <v>0.95533648912560576</v>
      </c>
      <c r="D133" s="34">
        <f t="shared" ref="D133:D196" si="31">TAN(A133)</f>
        <v>0.30933624960962419</v>
      </c>
      <c r="E133" s="26"/>
      <c r="F133" s="33"/>
      <c r="G133" s="32"/>
      <c r="H133" s="26"/>
      <c r="I133" s="34"/>
      <c r="J133" s="26"/>
      <c r="K133" s="26"/>
      <c r="M133" s="42">
        <f t="shared" si="24"/>
        <v>27.749999999999925</v>
      </c>
      <c r="N133" s="58">
        <f t="shared" si="25"/>
        <v>0.48432886742842512</v>
      </c>
      <c r="O133" s="34">
        <f t="shared" si="26"/>
        <v>0.46561452032511025</v>
      </c>
      <c r="P133" s="34">
        <f t="shared" si="27"/>
        <v>0.88498763746304243</v>
      </c>
      <c r="Q133" s="34">
        <f t="shared" si="28"/>
        <v>0.52612545149203227</v>
      </c>
      <c r="R133" s="26"/>
      <c r="S133" s="33"/>
      <c r="T133" s="32"/>
      <c r="U133" s="26"/>
      <c r="V133" s="34"/>
      <c r="W133" s="26"/>
    </row>
    <row r="134" spans="1:23" x14ac:dyDescent="0.2">
      <c r="A134" s="42">
        <f t="shared" si="23"/>
        <v>0.31000000000000089</v>
      </c>
      <c r="B134" s="34">
        <f t="shared" si="29"/>
        <v>0.30505863644344433</v>
      </c>
      <c r="C134" s="34">
        <f t="shared" si="30"/>
        <v>0.95233356988571316</v>
      </c>
      <c r="D134" s="34">
        <f t="shared" si="31"/>
        <v>0.32032750507792512</v>
      </c>
      <c r="E134" s="26"/>
      <c r="F134" s="33"/>
      <c r="G134" s="32"/>
      <c r="H134" s="26"/>
      <c r="I134" s="34"/>
      <c r="J134" s="26"/>
      <c r="K134" s="26"/>
      <c r="M134" s="42">
        <f t="shared" si="24"/>
        <v>28.424999999999926</v>
      </c>
      <c r="N134" s="58">
        <f t="shared" si="25"/>
        <v>0.49610983987938684</v>
      </c>
      <c r="O134" s="34">
        <f t="shared" si="26"/>
        <v>0.47600798287845203</v>
      </c>
      <c r="P134" s="34">
        <f t="shared" si="27"/>
        <v>0.87944095892560481</v>
      </c>
      <c r="Q134" s="34">
        <f t="shared" si="28"/>
        <v>0.54126201201724944</v>
      </c>
      <c r="R134" s="26"/>
      <c r="S134" s="33"/>
      <c r="T134" s="32"/>
      <c r="U134" s="26"/>
      <c r="V134" s="34"/>
      <c r="W134" s="26"/>
    </row>
    <row r="135" spans="1:23" x14ac:dyDescent="0.2">
      <c r="A135" s="42">
        <f t="shared" si="23"/>
        <v>0.32000000000000089</v>
      </c>
      <c r="B135" s="34">
        <f t="shared" si="29"/>
        <v>0.3145665606161186</v>
      </c>
      <c r="C135" s="34">
        <f t="shared" si="30"/>
        <v>0.94923541808244061</v>
      </c>
      <c r="D135" s="34">
        <f t="shared" si="31"/>
        <v>0.3313894052242356</v>
      </c>
      <c r="E135" s="26"/>
      <c r="F135" s="33"/>
      <c r="G135" s="32"/>
      <c r="H135" s="26"/>
      <c r="I135" s="34"/>
      <c r="J135" s="26"/>
      <c r="K135" s="26"/>
      <c r="M135" s="42">
        <f t="shared" si="24"/>
        <v>29.099999999999927</v>
      </c>
      <c r="N135" s="58">
        <f t="shared" si="25"/>
        <v>0.50789081233034861</v>
      </c>
      <c r="O135" s="34">
        <f t="shared" si="26"/>
        <v>0.48633538042348934</v>
      </c>
      <c r="P135" s="34">
        <f t="shared" si="27"/>
        <v>0.87377222303546587</v>
      </c>
      <c r="Q135" s="34">
        <f t="shared" si="28"/>
        <v>0.55659285978898565</v>
      </c>
      <c r="R135" s="26"/>
      <c r="S135" s="33"/>
      <c r="T135" s="32"/>
      <c r="U135" s="26"/>
      <c r="V135" s="34"/>
      <c r="W135" s="26"/>
    </row>
    <row r="136" spans="1:23" x14ac:dyDescent="0.2">
      <c r="A136" s="42">
        <f t="shared" si="23"/>
        <v>0.3300000000000009</v>
      </c>
      <c r="B136" s="34">
        <f t="shared" si="29"/>
        <v>0.3240430283948692</v>
      </c>
      <c r="C136" s="34">
        <f t="shared" si="30"/>
        <v>0.94604234352838668</v>
      </c>
      <c r="D136" s="34">
        <f t="shared" si="31"/>
        <v>0.34252486753003997</v>
      </c>
      <c r="E136" s="26"/>
      <c r="F136" s="33"/>
      <c r="G136" s="32"/>
      <c r="H136" s="26"/>
      <c r="I136" s="34"/>
      <c r="J136" s="26"/>
      <c r="K136" s="26"/>
      <c r="M136" s="42">
        <f t="shared" si="24"/>
        <v>29.774999999999928</v>
      </c>
      <c r="N136" s="58">
        <f t="shared" si="25"/>
        <v>0.51967178478131038</v>
      </c>
      <c r="O136" s="34">
        <f t="shared" si="26"/>
        <v>0.49659527962374639</v>
      </c>
      <c r="P136" s="34">
        <f t="shared" si="27"/>
        <v>0.86798221655481689</v>
      </c>
      <c r="Q136" s="34">
        <f t="shared" si="28"/>
        <v>0.57212609907473166</v>
      </c>
      <c r="R136" s="26"/>
      <c r="S136" s="33"/>
      <c r="T136" s="32"/>
      <c r="U136" s="26"/>
      <c r="V136" s="34"/>
      <c r="W136" s="26"/>
    </row>
    <row r="137" spans="1:23" x14ac:dyDescent="0.2">
      <c r="A137" s="42">
        <f t="shared" si="23"/>
        <v>0.34000000000000091</v>
      </c>
      <c r="B137" s="34">
        <f t="shared" si="29"/>
        <v>0.33348709214081523</v>
      </c>
      <c r="C137" s="34">
        <f t="shared" si="30"/>
        <v>0.94275466552834597</v>
      </c>
      <c r="D137" s="34">
        <f t="shared" si="31"/>
        <v>0.35373687803912357</v>
      </c>
      <c r="E137" s="26"/>
      <c r="F137" s="33"/>
      <c r="G137" s="32"/>
      <c r="H137" s="26"/>
      <c r="I137" s="34"/>
      <c r="J137" s="26"/>
      <c r="K137" s="26"/>
      <c r="M137" s="42">
        <f t="shared" si="24"/>
        <v>30.449999999999928</v>
      </c>
      <c r="N137" s="58">
        <f t="shared" si="25"/>
        <v>0.53145275723227214</v>
      </c>
      <c r="O137" s="34">
        <f t="shared" si="26"/>
        <v>0.50678625651082299</v>
      </c>
      <c r="P137" s="34">
        <f t="shared" si="27"/>
        <v>0.862071743076959</v>
      </c>
      <c r="Q137" s="34">
        <f t="shared" si="28"/>
        <v>0.58787016345295184</v>
      </c>
      <c r="R137" s="26"/>
      <c r="S137" s="33"/>
      <c r="T137" s="32"/>
      <c r="U137" s="26"/>
      <c r="V137" s="34"/>
      <c r="W137" s="26"/>
    </row>
    <row r="138" spans="1:23" x14ac:dyDescent="0.2">
      <c r="A138" s="42">
        <f t="shared" si="23"/>
        <v>0.35000000000000092</v>
      </c>
      <c r="B138" s="34">
        <f t="shared" si="29"/>
        <v>0.34289780745545223</v>
      </c>
      <c r="C138" s="34">
        <f t="shared" si="30"/>
        <v>0.93937271284737855</v>
      </c>
      <c r="D138" s="34">
        <f t="shared" si="31"/>
        <v>0.3650284948304256</v>
      </c>
      <c r="E138" s="26"/>
      <c r="F138" s="33"/>
      <c r="G138" s="32"/>
      <c r="H138" s="26"/>
      <c r="I138" s="34"/>
      <c r="J138" s="26"/>
      <c r="K138" s="26"/>
      <c r="M138" s="42">
        <f t="shared" si="24"/>
        <v>31.124999999999929</v>
      </c>
      <c r="N138" s="58">
        <f t="shared" si="25"/>
        <v>0.5432337296832338</v>
      </c>
      <c r="O138" s="34">
        <f t="shared" si="26"/>
        <v>0.5169068966820265</v>
      </c>
      <c r="P138" s="34">
        <f t="shared" si="27"/>
        <v>0.85604162291477204</v>
      </c>
      <c r="Q138" s="34">
        <f t="shared" si="28"/>
        <v>0.60383383569830218</v>
      </c>
      <c r="R138" s="26"/>
      <c r="S138" s="33"/>
      <c r="T138" s="32"/>
      <c r="U138" s="26"/>
      <c r="V138" s="34"/>
      <c r="W138" s="26"/>
    </row>
    <row r="139" spans="1:23" x14ac:dyDescent="0.2">
      <c r="A139" s="42">
        <f t="shared" si="23"/>
        <v>0.36000000000000093</v>
      </c>
      <c r="B139" s="34">
        <f t="shared" si="29"/>
        <v>0.35227423327509083</v>
      </c>
      <c r="C139" s="34">
        <f t="shared" si="30"/>
        <v>0.93589682367793448</v>
      </c>
      <c r="D139" s="34">
        <f t="shared" si="31"/>
        <v>0.37640285164202802</v>
      </c>
      <c r="E139" s="26"/>
      <c r="F139" s="33"/>
      <c r="G139" s="32"/>
      <c r="H139" s="26"/>
      <c r="I139" s="34"/>
      <c r="J139" s="26"/>
      <c r="K139" s="26"/>
      <c r="M139" s="42">
        <f t="shared" si="24"/>
        <v>31.79999999999993</v>
      </c>
      <c r="N139" s="58">
        <f t="shared" si="25"/>
        <v>0.55501470213419557</v>
      </c>
      <c r="O139" s="34">
        <f t="shared" si="26"/>
        <v>0.52695579549667648</v>
      </c>
      <c r="P139" s="34">
        <f t="shared" si="27"/>
        <v>0.84989269298686454</v>
      </c>
      <c r="Q139" s="34">
        <f t="shared" si="28"/>
        <v>0.62002626901608249</v>
      </c>
      <c r="R139" s="26"/>
      <c r="S139" s="33"/>
      <c r="T139" s="32"/>
      <c r="U139" s="26"/>
      <c r="V139" s="34"/>
      <c r="W139" s="26"/>
    </row>
    <row r="140" spans="1:23" x14ac:dyDescent="0.2">
      <c r="A140" s="42">
        <f t="shared" si="23"/>
        <v>0.37000000000000094</v>
      </c>
      <c r="B140" s="34">
        <f t="shared" si="29"/>
        <v>0.36161543196496287</v>
      </c>
      <c r="C140" s="34">
        <f t="shared" si="30"/>
        <v>0.93232734560603403</v>
      </c>
      <c r="D140" s="34">
        <f t="shared" si="31"/>
        <v>0.38786316165585011</v>
      </c>
      <c r="E140" s="26"/>
      <c r="F140" s="33"/>
      <c r="G140" s="32"/>
      <c r="H140" s="26"/>
      <c r="I140" s="34"/>
      <c r="J140" s="26"/>
      <c r="K140" s="26"/>
      <c r="M140" s="42">
        <f t="shared" si="24"/>
        <v>32.47499999999993</v>
      </c>
      <c r="N140" s="58">
        <f t="shared" si="25"/>
        <v>0.56679567458515734</v>
      </c>
      <c r="O140" s="34">
        <f t="shared" si="26"/>
        <v>0.53693155827105454</v>
      </c>
      <c r="P140" s="34">
        <f t="shared" si="27"/>
        <v>0.8436258067014174</v>
      </c>
      <c r="Q140" s="34">
        <f t="shared" si="28"/>
        <v>0.63645700973807395</v>
      </c>
      <c r="R140" s="26"/>
      <c r="S140" s="33"/>
      <c r="T140" s="32"/>
      <c r="U140" s="26"/>
      <c r="V140" s="34"/>
      <c r="W140" s="26"/>
    </row>
    <row r="141" spans="1:23" x14ac:dyDescent="0.2">
      <c r="A141" s="42">
        <f t="shared" si="23"/>
        <v>0.38000000000000095</v>
      </c>
      <c r="B141" s="34">
        <f t="shared" si="29"/>
        <v>0.37092046941298357</v>
      </c>
      <c r="C141" s="34">
        <f t="shared" si="30"/>
        <v>0.92866463557650991</v>
      </c>
      <c r="D141" s="34">
        <f t="shared" si="31"/>
        <v>0.39941272145322748</v>
      </c>
      <c r="E141" s="26"/>
      <c r="F141" s="33"/>
      <c r="G141" s="32"/>
      <c r="H141" s="26"/>
      <c r="I141" s="34"/>
      <c r="J141" s="26"/>
      <c r="K141" s="26"/>
      <c r="M141" s="42">
        <f t="shared" si="24"/>
        <v>33.149999999999928</v>
      </c>
      <c r="N141" s="58">
        <f t="shared" si="25"/>
        <v>0.578576647036119</v>
      </c>
      <c r="O141" s="34">
        <f t="shared" si="26"/>
        <v>0.54683280047197125</v>
      </c>
      <c r="P141" s="34">
        <f t="shared" si="27"/>
        <v>0.83724183383773965</v>
      </c>
      <c r="Q141" s="34">
        <f t="shared" si="28"/>
        <v>0.65313602160251039</v>
      </c>
      <c r="R141" s="26"/>
      <c r="S141" s="33"/>
      <c r="T141" s="32"/>
      <c r="U141" s="26"/>
      <c r="V141" s="34"/>
      <c r="W141" s="26"/>
    </row>
    <row r="142" spans="1:23" x14ac:dyDescent="0.2">
      <c r="A142" s="42">
        <f t="shared" si="23"/>
        <v>0.39000000000000096</v>
      </c>
      <c r="B142" s="34">
        <f t="shared" si="29"/>
        <v>0.38018841512316232</v>
      </c>
      <c r="C142" s="34">
        <f t="shared" si="30"/>
        <v>0.92490905985731264</v>
      </c>
      <c r="D142" s="34">
        <f t="shared" si="31"/>
        <v>0.41105491515221471</v>
      </c>
      <c r="E142" s="26"/>
      <c r="F142" s="33"/>
      <c r="G142" s="32"/>
      <c r="H142" s="26"/>
      <c r="I142" s="34"/>
      <c r="J142" s="26"/>
      <c r="K142" s="26"/>
      <c r="M142" s="42">
        <f t="shared" si="24"/>
        <v>33.824999999999925</v>
      </c>
      <c r="N142" s="58">
        <f t="shared" si="25"/>
        <v>0.59035761948708065</v>
      </c>
      <c r="O142" s="34">
        <f t="shared" si="26"/>
        <v>0.55665814790892654</v>
      </c>
      <c r="P142" s="34">
        <f t="shared" si="27"/>
        <v>0.83074166042555231</v>
      </c>
      <c r="Q142" s="34">
        <f t="shared" si="28"/>
        <v>0.67007371175267061</v>
      </c>
      <c r="R142" s="26"/>
      <c r="S142" s="33"/>
      <c r="T142" s="32"/>
      <c r="U142" s="26"/>
      <c r="V142" s="34"/>
      <c r="W142" s="26"/>
    </row>
    <row r="143" spans="1:23" x14ac:dyDescent="0.2">
      <c r="A143" s="42">
        <f t="shared" si="23"/>
        <v>0.40000000000000097</v>
      </c>
      <c r="B143" s="34">
        <f t="shared" si="29"/>
        <v>0.38941834230865136</v>
      </c>
      <c r="C143" s="34">
        <f t="shared" si="30"/>
        <v>0.92106099400288466</v>
      </c>
      <c r="D143" s="34">
        <f t="shared" si="31"/>
        <v>0.42279321873816289</v>
      </c>
      <c r="E143" s="26"/>
      <c r="F143" s="33"/>
      <c r="G143" s="32"/>
      <c r="H143" s="26"/>
      <c r="I143" s="34"/>
      <c r="J143" s="26"/>
      <c r="K143" s="26"/>
      <c r="M143" s="42">
        <f t="shared" si="24"/>
        <v>34.499999999999922</v>
      </c>
      <c r="N143" s="58">
        <f t="shared" si="25"/>
        <v>0.60213859193804231</v>
      </c>
      <c r="O143" s="34">
        <f t="shared" si="26"/>
        <v>0.56640623692483172</v>
      </c>
      <c r="P143" s="34">
        <f t="shared" si="27"/>
        <v>0.82412618862201648</v>
      </c>
      <c r="Q143" s="34">
        <f t="shared" si="28"/>
        <v>0.6872809586016112</v>
      </c>
      <c r="R143" s="26"/>
      <c r="S143" s="33"/>
      <c r="T143" s="32"/>
      <c r="U143" s="26"/>
      <c r="V143" s="34"/>
      <c r="W143" s="26"/>
    </row>
    <row r="144" spans="1:23" x14ac:dyDescent="0.2">
      <c r="A144" s="42">
        <f t="shared" si="23"/>
        <v>0.41000000000000097</v>
      </c>
      <c r="B144" s="34">
        <f t="shared" si="29"/>
        <v>0.39860932798442378</v>
      </c>
      <c r="C144" s="34">
        <f t="shared" si="30"/>
        <v>0.91712082281660467</v>
      </c>
      <c r="D144" s="34">
        <f t="shared" si="31"/>
        <v>0.43463120459989063</v>
      </c>
      <c r="E144" s="26"/>
      <c r="F144" s="33"/>
      <c r="G144" s="32"/>
      <c r="H144" s="26"/>
      <c r="I144" s="34"/>
      <c r="J144" s="26"/>
      <c r="K144" s="26"/>
      <c r="M144" s="42">
        <f t="shared" si="24"/>
        <v>35.174999999999919</v>
      </c>
      <c r="N144" s="58">
        <f t="shared" si="25"/>
        <v>0.61391956438900397</v>
      </c>
      <c r="O144" s="34">
        <f t="shared" si="26"/>
        <v>0.57607571458527196</v>
      </c>
      <c r="P144" s="34">
        <f t="shared" si="27"/>
        <v>0.81739633658652289</v>
      </c>
      <c r="Q144" s="34">
        <f t="shared" si="28"/>
        <v>0.70476914172503546</v>
      </c>
      <c r="R144" s="26"/>
      <c r="S144" s="33"/>
      <c r="T144" s="32"/>
      <c r="U144" s="26"/>
      <c r="V144" s="34"/>
      <c r="W144" s="26"/>
    </row>
    <row r="145" spans="1:23" x14ac:dyDescent="0.2">
      <c r="A145" s="42">
        <f t="shared" si="23"/>
        <v>0.42000000000000098</v>
      </c>
      <c r="B145" s="34">
        <f t="shared" si="29"/>
        <v>0.40776045305957109</v>
      </c>
      <c r="C145" s="34">
        <f t="shared" si="30"/>
        <v>0.91308894031230792</v>
      </c>
      <c r="D145" s="34">
        <f t="shared" si="31"/>
        <v>0.44657254628459631</v>
      </c>
      <c r="E145" s="26"/>
      <c r="F145" s="33"/>
      <c r="G145" s="32"/>
      <c r="H145" s="26"/>
      <c r="I145" s="34"/>
      <c r="J145" s="26"/>
      <c r="K145" s="26"/>
      <c r="M145" s="42">
        <f t="shared" si="24"/>
        <v>35.849999999999916</v>
      </c>
      <c r="N145" s="58">
        <f t="shared" si="25"/>
        <v>0.62570053683996563</v>
      </c>
      <c r="O145" s="34">
        <f t="shared" si="26"/>
        <v>0.58566523886627941</v>
      </c>
      <c r="P145" s="34">
        <f t="shared" si="27"/>
        <v>0.81055303835326153</v>
      </c>
      <c r="Q145" s="34">
        <f t="shared" si="28"/>
        <v>0.72255017396039933</v>
      </c>
      <c r="R145" s="26"/>
      <c r="S145" s="33"/>
      <c r="T145" s="32"/>
      <c r="U145" s="26"/>
      <c r="V145" s="34"/>
      <c r="W145" s="26"/>
    </row>
    <row r="146" spans="1:23" x14ac:dyDescent="0.2">
      <c r="A146" s="42">
        <f t="shared" si="23"/>
        <v>0.43000000000000099</v>
      </c>
      <c r="B146" s="34">
        <f t="shared" si="29"/>
        <v>0.41687080242921165</v>
      </c>
      <c r="C146" s="34">
        <f t="shared" si="30"/>
        <v>0.90896574967488475</v>
      </c>
      <c r="D146" s="34">
        <f t="shared" si="31"/>
        <v>0.45862102348555639</v>
      </c>
      <c r="E146" s="26"/>
      <c r="F146" s="33"/>
      <c r="G146" s="32"/>
      <c r="H146" s="26"/>
      <c r="I146" s="34"/>
      <c r="J146" s="26"/>
      <c r="K146" s="26"/>
      <c r="M146" s="42">
        <f t="shared" si="24"/>
        <v>36.524999999999913</v>
      </c>
      <c r="N146" s="58">
        <f t="shared" si="25"/>
        <v>0.63748150929092728</v>
      </c>
      <c r="O146" s="34">
        <f t="shared" si="26"/>
        <v>0.59517347884059213</v>
      </c>
      <c r="P146" s="34">
        <f t="shared" si="27"/>
        <v>0.80359724370158658</v>
      </c>
      <c r="Q146" s="34">
        <f t="shared" si="28"/>
        <v>0.74063653590828893</v>
      </c>
      <c r="R146" s="26"/>
      <c r="S146" s="33"/>
      <c r="T146" s="32"/>
      <c r="U146" s="26"/>
      <c r="V146" s="34"/>
      <c r="W146" s="26"/>
    </row>
    <row r="147" spans="1:23" x14ac:dyDescent="0.2">
      <c r="A147" s="42">
        <f t="shared" si="23"/>
        <v>0.440000000000001</v>
      </c>
      <c r="B147" s="34">
        <f t="shared" si="29"/>
        <v>0.4259394650660005</v>
      </c>
      <c r="C147" s="34">
        <f t="shared" si="30"/>
        <v>0.90475166321996303</v>
      </c>
      <c r="D147" s="34">
        <f t="shared" si="31"/>
        <v>0.47078052727762293</v>
      </c>
      <c r="E147" s="26"/>
      <c r="F147" s="33"/>
      <c r="G147" s="32"/>
      <c r="H147" s="26"/>
      <c r="I147" s="34"/>
      <c r="J147" s="26"/>
      <c r="K147" s="26"/>
      <c r="M147" s="42">
        <f t="shared" si="24"/>
        <v>37.19999999999991</v>
      </c>
      <c r="N147" s="58">
        <f t="shared" si="25"/>
        <v>0.64926248174188905</v>
      </c>
      <c r="O147" s="34">
        <f t="shared" si="26"/>
        <v>0.60459911486237361</v>
      </c>
      <c r="P147" s="34">
        <f t="shared" si="27"/>
        <v>0.79652991802419726</v>
      </c>
      <c r="Q147" s="34">
        <f t="shared" si="28"/>
        <v>0.75904131305210676</v>
      </c>
      <c r="R147" s="26"/>
      <c r="S147" s="33"/>
      <c r="T147" s="32"/>
      <c r="U147" s="26"/>
      <c r="V147" s="34"/>
      <c r="W147" s="26"/>
    </row>
    <row r="148" spans="1:23" x14ac:dyDescent="0.2">
      <c r="A148" s="42">
        <f t="shared" si="23"/>
        <v>0.45000000000000101</v>
      </c>
      <c r="B148" s="34">
        <f t="shared" si="29"/>
        <v>0.43496553411123112</v>
      </c>
      <c r="C148" s="34">
        <f t="shared" si="30"/>
        <v>0.90044710235267644</v>
      </c>
      <c r="D148" s="34">
        <f t="shared" si="31"/>
        <v>0.48305506561657963</v>
      </c>
      <c r="E148" s="26"/>
      <c r="F148" s="33"/>
      <c r="G148" s="32"/>
      <c r="H148" s="26"/>
      <c r="I148" s="34"/>
      <c r="J148" s="26"/>
      <c r="K148" s="26"/>
      <c r="M148" s="42">
        <f t="shared" si="24"/>
        <v>37.874999999999908</v>
      </c>
      <c r="N148" s="58">
        <f t="shared" si="25"/>
        <v>0.66104345419285071</v>
      </c>
      <c r="O148" s="34">
        <f t="shared" si="26"/>
        <v>0.6139408387503652</v>
      </c>
      <c r="P148" s="34">
        <f t="shared" si="27"/>
        <v>0.78935204219315103</v>
      </c>
      <c r="Q148" s="34">
        <f t="shared" si="28"/>
        <v>0.77777823573443861</v>
      </c>
      <c r="R148" s="26"/>
      <c r="S148" s="33"/>
      <c r="T148" s="32"/>
      <c r="U148" s="26"/>
      <c r="V148" s="34"/>
      <c r="W148" s="26"/>
    </row>
    <row r="149" spans="1:23" x14ac:dyDescent="0.2">
      <c r="A149" s="42">
        <f t="shared" si="23"/>
        <v>0.46000000000000102</v>
      </c>
      <c r="B149" s="34">
        <f t="shared" si="29"/>
        <v>0.44394810696552067</v>
      </c>
      <c r="C149" s="34">
        <f t="shared" si="30"/>
        <v>0.89605249752552474</v>
      </c>
      <c r="D149" s="34">
        <f t="shared" si="31"/>
        <v>0.49544876911955088</v>
      </c>
      <c r="E149" s="26"/>
      <c r="F149" s="33"/>
      <c r="G149" s="32"/>
      <c r="H149" s="26"/>
      <c r="I149" s="34"/>
      <c r="J149" s="26"/>
      <c r="K149" s="26"/>
      <c r="M149" s="42">
        <f t="shared" si="24"/>
        <v>38.549999999999905</v>
      </c>
      <c r="N149" s="58">
        <f t="shared" si="25"/>
        <v>0.67282442664381237</v>
      </c>
      <c r="O149" s="34">
        <f t="shared" si="26"/>
        <v>0.62319735396944897</v>
      </c>
      <c r="P149" s="34">
        <f t="shared" si="27"/>
        <v>0.78206461242372893</v>
      </c>
      <c r="Q149" s="34">
        <f t="shared" si="28"/>
        <v>0.79686172225344931</v>
      </c>
      <c r="R149" s="26"/>
      <c r="S149" s="33"/>
      <c r="T149" s="32"/>
      <c r="U149" s="26"/>
      <c r="V149" s="34"/>
      <c r="W149" s="26"/>
    </row>
    <row r="150" spans="1:23" x14ac:dyDescent="0.2">
      <c r="A150" s="42">
        <f t="shared" si="23"/>
        <v>0.47000000000000103</v>
      </c>
      <c r="B150" s="34">
        <f t="shared" si="29"/>
        <v>0.45288628537906922</v>
      </c>
      <c r="C150" s="34">
        <f t="shared" si="30"/>
        <v>0.89156828819532852</v>
      </c>
      <c r="D150" s="34">
        <f t="shared" si="31"/>
        <v>0.50796589714488483</v>
      </c>
      <c r="E150" s="26"/>
      <c r="F150" s="33"/>
      <c r="G150" s="32"/>
      <c r="H150" s="26"/>
      <c r="I150" s="34"/>
      <c r="J150" s="26"/>
      <c r="K150" s="26"/>
      <c r="M150" s="42">
        <f t="shared" si="24"/>
        <v>39.224999999999902</v>
      </c>
      <c r="N150" s="58">
        <f t="shared" si="25"/>
        <v>0.68460539909477403</v>
      </c>
      <c r="O150" s="34">
        <f t="shared" si="26"/>
        <v>0.6323673758105931</v>
      </c>
      <c r="P150" s="34">
        <f t="shared" si="27"/>
        <v>0.77466864013617076</v>
      </c>
      <c r="Q150" s="34">
        <f t="shared" si="28"/>
        <v>0.81630692537061522</v>
      </c>
      <c r="R150" s="26"/>
      <c r="S150" s="33"/>
      <c r="T150" s="32"/>
      <c r="U150" s="26"/>
      <c r="V150" s="34"/>
      <c r="W150" s="26"/>
    </row>
    <row r="151" spans="1:23" x14ac:dyDescent="0.2">
      <c r="A151" s="42">
        <f t="shared" si="23"/>
        <v>0.48000000000000104</v>
      </c>
      <c r="B151" s="34">
        <f t="shared" si="29"/>
        <v>0.46177917554148379</v>
      </c>
      <c r="C151" s="34">
        <f t="shared" si="30"/>
        <v>0.88699492277928371</v>
      </c>
      <c r="D151" s="34">
        <f t="shared" si="31"/>
        <v>0.52061084419125936</v>
      </c>
      <c r="E151" s="26"/>
      <c r="F151" s="33"/>
      <c r="G151" s="32"/>
      <c r="H151" s="26"/>
      <c r="I151" s="34"/>
      <c r="J151" s="26"/>
      <c r="K151" s="26"/>
      <c r="M151" s="42">
        <f t="shared" si="24"/>
        <v>39.899999999999899</v>
      </c>
      <c r="N151" s="58">
        <f t="shared" si="25"/>
        <v>0.69638637154573568</v>
      </c>
      <c r="O151" s="34">
        <f t="shared" si="26"/>
        <v>0.64144963156915646</v>
      </c>
      <c r="P151" s="34">
        <f t="shared" si="27"/>
        <v>0.76716515181530076</v>
      </c>
      <c r="Q151" s="34">
        <f t="shared" si="28"/>
        <v>0.83612978255246528</v>
      </c>
      <c r="R151" s="26"/>
      <c r="S151" s="33"/>
      <c r="T151" s="32"/>
      <c r="U151" s="26"/>
      <c r="V151" s="34"/>
      <c r="W151" s="26"/>
    </row>
    <row r="152" spans="1:23" x14ac:dyDescent="0.2">
      <c r="A152" s="42">
        <f t="shared" si="23"/>
        <v>0.49000000000000105</v>
      </c>
      <c r="B152" s="34">
        <f t="shared" si="29"/>
        <v>0.47062588817115897</v>
      </c>
      <c r="C152" s="34">
        <f t="shared" si="30"/>
        <v>0.88233285861012101</v>
      </c>
      <c r="D152" s="34">
        <f t="shared" si="31"/>
        <v>0.53338814663720435</v>
      </c>
      <c r="E152" s="26"/>
      <c r="F152" s="33"/>
      <c r="G152" s="32"/>
      <c r="H152" s="26"/>
      <c r="I152" s="34"/>
      <c r="J152" s="26"/>
      <c r="K152" s="26"/>
      <c r="M152" s="42">
        <f t="shared" si="24"/>
        <v>40.574999999999896</v>
      </c>
      <c r="N152" s="58">
        <f t="shared" si="25"/>
        <v>0.70816734399669734</v>
      </c>
      <c r="O152" s="34">
        <f t="shared" si="26"/>
        <v>0.65044286072152646</v>
      </c>
      <c r="P152" s="34">
        <f t="shared" si="27"/>
        <v>0.75955518886806173</v>
      </c>
      <c r="Q152" s="34">
        <f t="shared" si="28"/>
        <v>0.85634707030421131</v>
      </c>
      <c r="R152" s="26"/>
      <c r="S152" s="33"/>
      <c r="T152" s="32"/>
      <c r="U152" s="26"/>
      <c r="V152" s="34"/>
      <c r="W152" s="26"/>
    </row>
    <row r="153" spans="1:23" x14ac:dyDescent="0.2">
      <c r="A153" s="42">
        <f t="shared" si="23"/>
        <v>0.500000000000001</v>
      </c>
      <c r="B153" s="34">
        <f t="shared" si="29"/>
        <v>0.47942553860420389</v>
      </c>
      <c r="C153" s="34">
        <f t="shared" si="30"/>
        <v>0.8775825618903722</v>
      </c>
      <c r="D153" s="34">
        <f t="shared" si="31"/>
        <v>0.54630248984379182</v>
      </c>
      <c r="E153" s="26"/>
      <c r="F153" s="33"/>
      <c r="G153" s="32"/>
      <c r="H153" s="26"/>
      <c r="I153" s="34"/>
      <c r="J153" s="26"/>
      <c r="K153" s="26"/>
      <c r="M153" s="42">
        <f t="shared" si="24"/>
        <v>41.249999999999893</v>
      </c>
      <c r="N153" s="58">
        <f t="shared" si="25"/>
        <v>0.71994831644765911</v>
      </c>
      <c r="O153" s="34">
        <f t="shared" si="26"/>
        <v>0.65934581510006751</v>
      </c>
      <c r="P153" s="34">
        <f t="shared" si="27"/>
        <v>0.75183980747897861</v>
      </c>
      <c r="Q153" s="34">
        <f t="shared" si="28"/>
        <v>0.87697646299275356</v>
      </c>
      <c r="R153" s="26"/>
      <c r="S153" s="33"/>
      <c r="T153" s="32"/>
      <c r="U153" s="26"/>
      <c r="V153" s="34"/>
      <c r="W153" s="26"/>
    </row>
    <row r="154" spans="1:23" x14ac:dyDescent="0.2">
      <c r="A154" s="42">
        <f t="shared" si="23"/>
        <v>0.51000000000000101</v>
      </c>
      <c r="B154" s="34">
        <f t="shared" si="29"/>
        <v>0.48817724688290837</v>
      </c>
      <c r="C154" s="34">
        <f t="shared" si="30"/>
        <v>0.87274450764575073</v>
      </c>
      <c r="D154" s="34">
        <f t="shared" si="31"/>
        <v>0.55935871564494655</v>
      </c>
      <c r="E154" s="26"/>
      <c r="F154" s="33"/>
      <c r="G154" s="32"/>
      <c r="H154" s="26"/>
      <c r="I154" s="34"/>
      <c r="J154" s="26"/>
      <c r="K154" s="26"/>
      <c r="M154" s="42">
        <f t="shared" si="24"/>
        <v>41.924999999999891</v>
      </c>
      <c r="N154" s="58">
        <f t="shared" si="25"/>
        <v>0.73172928889862066</v>
      </c>
      <c r="O154" s="34">
        <f t="shared" si="26"/>
        <v>0.6681572590663527</v>
      </c>
      <c r="P154" s="34">
        <f t="shared" si="27"/>
        <v>0.74402007846357132</v>
      </c>
      <c r="Q154" s="34">
        <f t="shared" si="28"/>
        <v>0.89803659660115875</v>
      </c>
      <c r="R154" s="26"/>
      <c r="S154" s="33"/>
      <c r="T154" s="32"/>
      <c r="U154" s="26"/>
      <c r="V154" s="34"/>
      <c r="W154" s="26"/>
    </row>
    <row r="155" spans="1:23" x14ac:dyDescent="0.2">
      <c r="A155" s="42">
        <f t="shared" si="23"/>
        <v>0.52000000000000102</v>
      </c>
      <c r="B155" s="34">
        <f t="shared" si="29"/>
        <v>0.49688013784373758</v>
      </c>
      <c r="C155" s="34">
        <f t="shared" si="30"/>
        <v>0.86781917967764943</v>
      </c>
      <c r="D155" s="34">
        <f t="shared" si="31"/>
        <v>0.57256183025166973</v>
      </c>
      <c r="E155" s="26"/>
      <c r="F155" s="33"/>
      <c r="G155" s="32"/>
      <c r="H155" s="26"/>
      <c r="I155" s="34"/>
      <c r="J155" s="26"/>
      <c r="K155" s="26"/>
      <c r="M155" s="42">
        <f t="shared" si="24"/>
        <v>42.599999999999888</v>
      </c>
      <c r="N155" s="58">
        <f t="shared" si="25"/>
        <v>0.74351026134958242</v>
      </c>
      <c r="O155" s="34">
        <f t="shared" si="26"/>
        <v>0.67687596968265928</v>
      </c>
      <c r="P155" s="34">
        <f t="shared" si="27"/>
        <v>0.73609708711973565</v>
      </c>
      <c r="Q155" s="34">
        <f t="shared" si="28"/>
        <v>0.91954713790703635</v>
      </c>
      <c r="R155" s="26"/>
      <c r="S155" s="33"/>
      <c r="T155" s="32"/>
      <c r="U155" s="26"/>
      <c r="V155" s="34"/>
      <c r="W155" s="26"/>
    </row>
    <row r="156" spans="1:23" x14ac:dyDescent="0.2">
      <c r="A156" s="42">
        <f t="shared" si="23"/>
        <v>0.53000000000000103</v>
      </c>
      <c r="B156" s="34">
        <f t="shared" si="29"/>
        <v>0.50553334120484783</v>
      </c>
      <c r="C156" s="34">
        <f t="shared" si="30"/>
        <v>0.86280707051476047</v>
      </c>
      <c r="D156" s="34">
        <f t="shared" si="31"/>
        <v>0.58591701259847229</v>
      </c>
      <c r="E156" s="26"/>
      <c r="F156" s="33"/>
      <c r="G156" s="32"/>
      <c r="H156" s="26"/>
      <c r="I156" s="34"/>
      <c r="J156" s="26"/>
      <c r="K156" s="26"/>
      <c r="M156" s="42">
        <f t="shared" si="24"/>
        <v>43.274999999999885</v>
      </c>
      <c r="N156" s="58">
        <f t="shared" si="25"/>
        <v>0.75529123380054419</v>
      </c>
      <c r="O156" s="34">
        <f t="shared" si="26"/>
        <v>0.68550073688169832</v>
      </c>
      <c r="P156" s="34">
        <f t="shared" si="27"/>
        <v>0.72807193307711615</v>
      </c>
      <c r="Q156" s="34">
        <f t="shared" si="28"/>
        <v>0.94152885963410871</v>
      </c>
      <c r="R156" s="26"/>
      <c r="S156" s="33"/>
      <c r="T156" s="32"/>
      <c r="U156" s="26"/>
      <c r="V156" s="34"/>
      <c r="W156" s="26"/>
    </row>
    <row r="157" spans="1:23" x14ac:dyDescent="0.2">
      <c r="A157" s="42">
        <f t="shared" si="23"/>
        <v>0.54000000000000103</v>
      </c>
      <c r="B157" s="34">
        <f t="shared" si="29"/>
        <v>0.51413599165311397</v>
      </c>
      <c r="C157" s="34">
        <f t="shared" si="30"/>
        <v>0.85770868136382361</v>
      </c>
      <c r="D157" s="34">
        <f t="shared" si="31"/>
        <v>0.59942962316249115</v>
      </c>
      <c r="E157" s="26"/>
      <c r="F157" s="33"/>
      <c r="G157" s="32"/>
      <c r="H157" s="26"/>
      <c r="I157" s="34"/>
      <c r="J157" s="26"/>
      <c r="K157" s="26"/>
      <c r="M157" s="42">
        <f t="shared" si="24"/>
        <v>43.949999999999882</v>
      </c>
      <c r="N157" s="58">
        <f t="shared" si="25"/>
        <v>0.76707220625150574</v>
      </c>
      <c r="O157" s="34">
        <f t="shared" si="26"/>
        <v>0.69403036363456017</v>
      </c>
      <c r="P157" s="34">
        <f t="shared" si="27"/>
        <v>0.71994573014448826</v>
      </c>
      <c r="Q157" s="34">
        <f t="shared" si="28"/>
        <v>0.96400372219066144</v>
      </c>
      <c r="R157" s="26"/>
      <c r="S157" s="33"/>
      <c r="T157" s="32"/>
      <c r="U157" s="26"/>
      <c r="V157" s="34"/>
      <c r="W157" s="26"/>
    </row>
    <row r="158" spans="1:23" x14ac:dyDescent="0.2">
      <c r="A158" s="42">
        <f t="shared" si="23"/>
        <v>0.55000000000000104</v>
      </c>
      <c r="B158" s="34">
        <f t="shared" si="29"/>
        <v>0.52268722893066011</v>
      </c>
      <c r="C158" s="34">
        <f t="shared" si="30"/>
        <v>0.85252452205950524</v>
      </c>
      <c r="D158" s="34">
        <f t="shared" si="31"/>
        <v>0.61310521328813705</v>
      </c>
      <c r="E158" s="26"/>
      <c r="F158" s="33"/>
      <c r="G158" s="32"/>
      <c r="H158" s="26"/>
      <c r="I158" s="34"/>
      <c r="J158" s="26"/>
      <c r="K158" s="26"/>
      <c r="M158" s="42">
        <f t="shared" si="24"/>
        <v>44.624999999999879</v>
      </c>
      <c r="N158" s="58">
        <f t="shared" si="25"/>
        <v>0.77885317870246751</v>
      </c>
      <c r="O158" s="34">
        <f t="shared" si="26"/>
        <v>0.70246366611685029</v>
      </c>
      <c r="P158" s="34">
        <f t="shared" si="27"/>
        <v>0.71171960615517282</v>
      </c>
      <c r="Q158" s="34">
        <f t="shared" si="28"/>
        <v>0.98699496268154729</v>
      </c>
      <c r="R158" s="26"/>
      <c r="S158" s="33"/>
      <c r="T158" s="32"/>
      <c r="U158" s="26"/>
      <c r="V158" s="34"/>
      <c r="W158" s="26"/>
    </row>
    <row r="159" spans="1:23" x14ac:dyDescent="0.2">
      <c r="A159" s="42">
        <f t="shared" si="23"/>
        <v>0.56000000000000105</v>
      </c>
      <c r="B159" s="34">
        <f t="shared" si="29"/>
        <v>0.53118619792088428</v>
      </c>
      <c r="C159" s="34">
        <f t="shared" si="30"/>
        <v>0.84725511101341555</v>
      </c>
      <c r="D159" s="34">
        <f t="shared" si="31"/>
        <v>0.62694953505269968</v>
      </c>
      <c r="E159" s="26"/>
      <c r="F159" s="33"/>
      <c r="G159" s="32"/>
      <c r="H159" s="26"/>
      <c r="I159" s="34"/>
      <c r="J159" s="26"/>
      <c r="K159" s="26"/>
      <c r="M159" s="42">
        <f t="shared" si="24"/>
        <v>45.299999999999876</v>
      </c>
      <c r="N159" s="58">
        <f t="shared" si="25"/>
        <v>0.79063415115342917</v>
      </c>
      <c r="O159" s="34">
        <f t="shared" si="26"/>
        <v>0.71079947387299092</v>
      </c>
      <c r="P159" s="34">
        <f t="shared" si="27"/>
        <v>0.70339470281050542</v>
      </c>
      <c r="Q159" s="34">
        <f t="shared" si="28"/>
        <v>1.0105271919633441</v>
      </c>
      <c r="R159" s="26"/>
      <c r="S159" s="33"/>
      <c r="T159" s="32"/>
      <c r="U159" s="26"/>
      <c r="V159" s="34"/>
      <c r="W159" s="26"/>
    </row>
    <row r="160" spans="1:23" x14ac:dyDescent="0.2">
      <c r="A160" s="42">
        <f t="shared" si="23"/>
        <v>0.57000000000000106</v>
      </c>
      <c r="B160" s="34">
        <f t="shared" si="29"/>
        <v>0.53963204873397008</v>
      </c>
      <c r="C160" s="34">
        <f t="shared" si="30"/>
        <v>0.84190097516226814</v>
      </c>
      <c r="D160" s="34">
        <f t="shared" si="31"/>
        <v>0.64096855171115741</v>
      </c>
      <c r="E160" s="26"/>
      <c r="F160" s="33"/>
      <c r="G160" s="32"/>
      <c r="H160" s="26"/>
      <c r="I160" s="34"/>
      <c r="J160" s="26"/>
      <c r="K160" s="26"/>
      <c r="M160" s="42">
        <f t="shared" si="24"/>
        <v>45.974999999999874</v>
      </c>
      <c r="N160" s="58">
        <f t="shared" si="25"/>
        <v>0.80241512360439071</v>
      </c>
      <c r="O160" s="34">
        <f t="shared" si="26"/>
        <v>0.71903662997866902</v>
      </c>
      <c r="P160" s="34">
        <f t="shared" si="27"/>
        <v>0.69497217552137913</v>
      </c>
      <c r="Q160" s="34">
        <f t="shared" si="28"/>
        <v>1.0346265006066413</v>
      </c>
      <c r="R160" s="26"/>
      <c r="S160" s="33"/>
      <c r="T160" s="32"/>
      <c r="U160" s="26"/>
      <c r="V160" s="34"/>
      <c r="W160" s="26"/>
    </row>
    <row r="161" spans="1:23" x14ac:dyDescent="0.2">
      <c r="A161" s="42">
        <f t="shared" si="23"/>
        <v>0.58000000000000107</v>
      </c>
      <c r="B161" s="34">
        <f t="shared" si="29"/>
        <v>0.54802393679187444</v>
      </c>
      <c r="C161" s="34">
        <f t="shared" si="30"/>
        <v>0.83646264991518637</v>
      </c>
      <c r="D161" s="34">
        <f t="shared" si="31"/>
        <v>0.65516844876150981</v>
      </c>
      <c r="E161" s="26"/>
      <c r="F161" s="33"/>
      <c r="G161" s="32"/>
      <c r="H161" s="26"/>
      <c r="I161" s="34"/>
      <c r="J161" s="26"/>
      <c r="K161" s="26"/>
      <c r="M161" s="42">
        <f t="shared" si="24"/>
        <v>46.649999999999871</v>
      </c>
      <c r="N161" s="58">
        <f t="shared" si="25"/>
        <v>0.81419609605535248</v>
      </c>
      <c r="O161" s="34">
        <f t="shared" si="26"/>
        <v>0.72717399120140525</v>
      </c>
      <c r="P161" s="34">
        <f t="shared" si="27"/>
        <v>0.68645319324788534</v>
      </c>
      <c r="Q161" s="34">
        <f t="shared" si="28"/>
        <v>1.0593205747370094</v>
      </c>
      <c r="R161" s="26"/>
      <c r="S161" s="33"/>
      <c r="T161" s="32"/>
      <c r="U161" s="26"/>
      <c r="V161" s="34"/>
      <c r="W161" s="26"/>
    </row>
    <row r="162" spans="1:23" x14ac:dyDescent="0.2">
      <c r="A162" s="42">
        <f t="shared" si="23"/>
        <v>0.59000000000000108</v>
      </c>
      <c r="B162" s="34">
        <f t="shared" si="29"/>
        <v>0.55636102291278466</v>
      </c>
      <c r="C162" s="34">
        <f t="shared" si="30"/>
        <v>0.83094067910016289</v>
      </c>
      <c r="D162" s="34">
        <f t="shared" si="31"/>
        <v>0.66955564567530346</v>
      </c>
      <c r="E162" s="26"/>
      <c r="F162" s="33"/>
      <c r="G162" s="32"/>
      <c r="H162" s="26"/>
      <c r="I162" s="34"/>
      <c r="J162" s="26"/>
      <c r="K162" s="26"/>
      <c r="M162" s="42">
        <f t="shared" si="24"/>
        <v>47.324999999999868</v>
      </c>
      <c r="N162" s="58">
        <f t="shared" si="25"/>
        <v>0.82597706850631403</v>
      </c>
      <c r="O162" s="34">
        <f t="shared" si="26"/>
        <v>0.73521042815922233</v>
      </c>
      <c r="P162" s="34">
        <f t="shared" si="27"/>
        <v>0.67783893833707509</v>
      </c>
      <c r="Q162" s="34">
        <f t="shared" si="28"/>
        <v>1.0846388228491199</v>
      </c>
      <c r="R162" s="26"/>
      <c r="S162" s="33"/>
      <c r="T162" s="32"/>
      <c r="U162" s="26"/>
      <c r="V162" s="34"/>
      <c r="W162" s="26"/>
    </row>
    <row r="163" spans="1:23" x14ac:dyDescent="0.2">
      <c r="A163" s="42">
        <f t="shared" si="23"/>
        <v>0.60000000000000109</v>
      </c>
      <c r="B163" s="34">
        <f t="shared" si="29"/>
        <v>0.56464247339503626</v>
      </c>
      <c r="C163" s="34">
        <f t="shared" si="30"/>
        <v>0.82533561490967766</v>
      </c>
      <c r="D163" s="34">
        <f t="shared" si="31"/>
        <v>0.68413680834169388</v>
      </c>
      <c r="E163" s="26"/>
      <c r="F163" s="33"/>
      <c r="G163" s="32"/>
      <c r="H163" s="26"/>
      <c r="I163" s="34"/>
      <c r="J163" s="26"/>
      <c r="K163" s="26"/>
      <c r="M163" s="42">
        <f t="shared" si="24"/>
        <v>47.999999999999865</v>
      </c>
      <c r="N163" s="58">
        <f t="shared" si="25"/>
        <v>0.8377580409572758</v>
      </c>
      <c r="O163" s="34">
        <f t="shared" si="26"/>
        <v>0.74314482547739258</v>
      </c>
      <c r="P163" s="34">
        <f t="shared" si="27"/>
        <v>0.66913060635886001</v>
      </c>
      <c r="Q163" s="34">
        <f t="shared" si="28"/>
        <v>1.1106125148291874</v>
      </c>
      <c r="R163" s="26"/>
      <c r="S163" s="33"/>
      <c r="T163" s="32"/>
      <c r="U163" s="26"/>
      <c r="V163" s="34"/>
      <c r="W163" s="26"/>
    </row>
    <row r="164" spans="1:23" x14ac:dyDescent="0.2">
      <c r="A164" s="42">
        <f t="shared" ref="A164:A195" si="32">A163+dx</f>
        <v>0.6100000000000011</v>
      </c>
      <c r="B164" s="34">
        <f t="shared" si="29"/>
        <v>0.57286746010048217</v>
      </c>
      <c r="C164" s="34">
        <f t="shared" si="30"/>
        <v>0.81964801784547892</v>
      </c>
      <c r="D164" s="34">
        <f t="shared" si="31"/>
        <v>0.69891886227739264</v>
      </c>
      <c r="E164" s="26"/>
      <c r="F164" s="33"/>
      <c r="G164" s="32"/>
      <c r="H164" s="26"/>
      <c r="I164" s="34"/>
      <c r="J164" s="26"/>
      <c r="K164" s="26"/>
      <c r="M164" s="42">
        <f t="shared" ref="M164:M195" si="33">M163+dxx</f>
        <v>48.674999999999862</v>
      </c>
      <c r="N164" s="58">
        <f t="shared" si="25"/>
        <v>0.84953901340823756</v>
      </c>
      <c r="O164" s="34">
        <f t="shared" si="26"/>
        <v>0.75097608194323995</v>
      </c>
      <c r="P164" s="34">
        <f t="shared" si="27"/>
        <v>0.66032940594008094</v>
      </c>
      <c r="Q164" s="34">
        <f t="shared" si="28"/>
        <v>1.1372749345822475</v>
      </c>
      <c r="R164" s="26"/>
      <c r="S164" s="33"/>
      <c r="T164" s="32"/>
      <c r="U164" s="26"/>
      <c r="V164" s="34"/>
      <c r="W164" s="26"/>
    </row>
    <row r="165" spans="1:23" x14ac:dyDescent="0.2">
      <c r="A165" s="42">
        <f t="shared" si="32"/>
        <v>0.62000000000000111</v>
      </c>
      <c r="B165" s="34">
        <f t="shared" si="29"/>
        <v>0.58103516053730597</v>
      </c>
      <c r="C165" s="34">
        <f t="shared" si="30"/>
        <v>0.81387845666253333</v>
      </c>
      <c r="D165" s="34">
        <f t="shared" si="31"/>
        <v>0.71390900665924184</v>
      </c>
      <c r="E165" s="26"/>
      <c r="F165" s="33"/>
      <c r="G165" s="32"/>
      <c r="H165" s="26"/>
      <c r="I165" s="34"/>
      <c r="J165" s="26"/>
      <c r="K165" s="26"/>
      <c r="M165" s="42">
        <f t="shared" si="33"/>
        <v>49.349999999999859</v>
      </c>
      <c r="N165" s="58">
        <f t="shared" si="25"/>
        <v>0.86131998585919911</v>
      </c>
      <c r="O165" s="34">
        <f t="shared" si="26"/>
        <v>0.75870311065897644</v>
      </c>
      <c r="P165" s="34">
        <f t="shared" si="27"/>
        <v>0.65143655859676231</v>
      </c>
      <c r="Q165" s="34">
        <f t="shared" si="28"/>
        <v>1.1646615478463067</v>
      </c>
      <c r="R165" s="26"/>
      <c r="S165" s="33"/>
      <c r="T165" s="32"/>
      <c r="U165" s="26"/>
      <c r="V165" s="34"/>
      <c r="W165" s="26"/>
    </row>
    <row r="166" spans="1:23" x14ac:dyDescent="0.2">
      <c r="A166" s="42">
        <f t="shared" si="32"/>
        <v>0.63000000000000111</v>
      </c>
      <c r="B166" s="34">
        <f t="shared" si="29"/>
        <v>0.58914475794227039</v>
      </c>
      <c r="C166" s="34">
        <f t="shared" si="30"/>
        <v>0.8080275083121512</v>
      </c>
      <c r="D166" s="34">
        <f t="shared" si="31"/>
        <v>0.72911472924097076</v>
      </c>
      <c r="E166" s="26"/>
      <c r="F166" s="33"/>
      <c r="G166" s="32"/>
      <c r="H166" s="26"/>
      <c r="I166" s="34"/>
      <c r="J166" s="26"/>
      <c r="K166" s="26"/>
      <c r="M166" s="42">
        <f t="shared" si="33"/>
        <v>50.024999999999856</v>
      </c>
      <c r="N166" s="58">
        <f t="shared" si="25"/>
        <v>0.87310095831016088</v>
      </c>
      <c r="O166" s="34">
        <f t="shared" si="26"/>
        <v>0.7663248391925539</v>
      </c>
      <c r="P166" s="34">
        <f t="shared" si="27"/>
        <v>0.64245329856457778</v>
      </c>
      <c r="Q166" s="34">
        <f t="shared" si="28"/>
        <v>1.1928101869890624</v>
      </c>
      <c r="R166" s="26"/>
      <c r="S166" s="33"/>
      <c r="T166" s="32"/>
      <c r="U166" s="26"/>
      <c r="V166" s="34"/>
      <c r="W166" s="26"/>
    </row>
    <row r="167" spans="1:23" x14ac:dyDescent="0.2">
      <c r="A167" s="42">
        <f t="shared" si="32"/>
        <v>0.64000000000000112</v>
      </c>
      <c r="B167" s="34">
        <f t="shared" si="29"/>
        <v>0.597195441362393</v>
      </c>
      <c r="C167" s="34">
        <f t="shared" si="30"/>
        <v>0.80209575788429199</v>
      </c>
      <c r="D167" s="34">
        <f t="shared" si="31"/>
        <v>0.7445438222209656</v>
      </c>
      <c r="E167" s="26"/>
      <c r="F167" s="33"/>
      <c r="G167" s="32"/>
      <c r="H167" s="26"/>
      <c r="I167" s="34"/>
      <c r="J167" s="26"/>
      <c r="K167" s="26"/>
      <c r="M167" s="42">
        <f t="shared" si="33"/>
        <v>50.699999999999854</v>
      </c>
      <c r="N167" s="58">
        <f t="shared" si="25"/>
        <v>0.88488193076112254</v>
      </c>
      <c r="O167" s="34">
        <f t="shared" si="26"/>
        <v>0.77384020972650458</v>
      </c>
      <c r="P167" s="34">
        <f t="shared" si="27"/>
        <v>0.63338087262755216</v>
      </c>
      <c r="Q167" s="34">
        <f t="shared" si="28"/>
        <v>1.2217612548295991</v>
      </c>
      <c r="R167" s="26"/>
      <c r="S167" s="33"/>
      <c r="T167" s="32"/>
      <c r="U167" s="26"/>
      <c r="V167" s="34"/>
      <c r="W167" s="26"/>
    </row>
    <row r="168" spans="1:23" x14ac:dyDescent="0.2">
      <c r="A168" s="42">
        <f t="shared" si="32"/>
        <v>0.65000000000000113</v>
      </c>
      <c r="B168" s="34">
        <f t="shared" si="29"/>
        <v>0.60518640573604043</v>
      </c>
      <c r="C168" s="34">
        <f t="shared" si="30"/>
        <v>0.79608379854905509</v>
      </c>
      <c r="D168" s="34">
        <f t="shared" si="31"/>
        <v>0.76020439913367799</v>
      </c>
      <c r="E168" s="26"/>
      <c r="F168" s="33"/>
      <c r="G168" s="32"/>
      <c r="H168" s="26"/>
      <c r="I168" s="34"/>
      <c r="J168" s="26"/>
      <c r="K168" s="26"/>
      <c r="M168" s="42">
        <f t="shared" si="33"/>
        <v>51.374999999999851</v>
      </c>
      <c r="N168" s="58">
        <f t="shared" si="25"/>
        <v>0.89666290321208408</v>
      </c>
      <c r="O168" s="34">
        <f t="shared" si="26"/>
        <v>0.78124817920475687</v>
      </c>
      <c r="P168" s="34">
        <f t="shared" si="27"/>
        <v>0.6242205399450198</v>
      </c>
      <c r="Q168" s="34">
        <f t="shared" si="28"/>
        <v>1.2515579498130063</v>
      </c>
      <c r="R168" s="26"/>
      <c r="S168" s="33"/>
      <c r="T168" s="32"/>
      <c r="U168" s="26"/>
      <c r="V168" s="34"/>
      <c r="W168" s="26"/>
    </row>
    <row r="169" spans="1:23" x14ac:dyDescent="0.2">
      <c r="A169" s="42">
        <f t="shared" si="32"/>
        <v>0.66000000000000114</v>
      </c>
      <c r="B169" s="34">
        <f t="shared" si="29"/>
        <v>0.61311685197343468</v>
      </c>
      <c r="C169" s="34">
        <f t="shared" si="30"/>
        <v>0.78999223149736442</v>
      </c>
      <c r="D169" s="34">
        <f t="shared" si="31"/>
        <v>0.77610491284366534</v>
      </c>
      <c r="E169" s="26"/>
      <c r="F169" s="33"/>
      <c r="G169" s="32"/>
      <c r="H169" s="26"/>
      <c r="I169" s="34"/>
      <c r="J169" s="26"/>
      <c r="K169" s="26"/>
      <c r="M169" s="42">
        <f t="shared" si="33"/>
        <v>52.049999999999848</v>
      </c>
      <c r="N169" s="58">
        <f t="shared" si="25"/>
        <v>0.90844387566304585</v>
      </c>
      <c r="O169" s="34">
        <f t="shared" si="26"/>
        <v>0.78854771947740021</v>
      </c>
      <c r="P169" s="34">
        <f t="shared" si="27"/>
        <v>0.61497357187686641</v>
      </c>
      <c r="Q169" s="34">
        <f t="shared" si="28"/>
        <v>1.2822465151970592</v>
      </c>
      <c r="R169" s="26"/>
      <c r="S169" s="33"/>
      <c r="T169" s="32"/>
      <c r="U169" s="26"/>
      <c r="V169" s="34"/>
      <c r="W169" s="26"/>
    </row>
    <row r="170" spans="1:23" x14ac:dyDescent="0.2">
      <c r="A170" s="42">
        <f t="shared" si="32"/>
        <v>0.67000000000000115</v>
      </c>
      <c r="B170" s="34">
        <f t="shared" si="29"/>
        <v>0.6209859870365606</v>
      </c>
      <c r="C170" s="34">
        <f t="shared" si="30"/>
        <v>0.78382166588084856</v>
      </c>
      <c r="D170" s="34">
        <f t="shared" si="31"/>
        <v>0.79225417472825865</v>
      </c>
      <c r="E170" s="26"/>
      <c r="F170" s="33"/>
      <c r="G170" s="32"/>
      <c r="H170" s="26"/>
      <c r="I170" s="34"/>
      <c r="J170" s="26"/>
      <c r="K170" s="26"/>
      <c r="M170" s="42">
        <f t="shared" si="33"/>
        <v>52.724999999999845</v>
      </c>
      <c r="N170" s="58">
        <f t="shared" si="25"/>
        <v>0.92022484811400762</v>
      </c>
      <c r="O170" s="34">
        <f t="shared" si="26"/>
        <v>0.79573781744338135</v>
      </c>
      <c r="P170" s="34">
        <f t="shared" si="27"/>
        <v>0.60564125180707751</v>
      </c>
      <c r="Q170" s="34">
        <f t="shared" si="28"/>
        <v>1.3138765152953249</v>
      </c>
      <c r="R170" s="26"/>
      <c r="S170" s="33"/>
      <c r="T170" s="32"/>
      <c r="U170" s="26"/>
      <c r="V170" s="34"/>
      <c r="W170" s="26"/>
    </row>
    <row r="171" spans="1:23" x14ac:dyDescent="0.2">
      <c r="A171" s="42">
        <f t="shared" si="32"/>
        <v>0.68000000000000116</v>
      </c>
      <c r="B171" s="34">
        <f t="shared" si="29"/>
        <v>0.62879302401846937</v>
      </c>
      <c r="C171" s="34">
        <f t="shared" si="30"/>
        <v>0.77757271875092726</v>
      </c>
      <c r="D171" s="34">
        <f t="shared" si="31"/>
        <v>0.8086613751425672</v>
      </c>
      <c r="E171" s="26"/>
      <c r="F171" s="33"/>
      <c r="G171" s="32"/>
      <c r="H171" s="26"/>
      <c r="I171" s="34"/>
      <c r="J171" s="26"/>
      <c r="K171" s="26"/>
      <c r="M171" s="42">
        <f t="shared" si="33"/>
        <v>53.399999999999842</v>
      </c>
      <c r="N171" s="58">
        <f t="shared" si="25"/>
        <v>0.93200582056496917</v>
      </c>
      <c r="O171" s="34">
        <f t="shared" si="26"/>
        <v>0.80281747519111279</v>
      </c>
      <c r="P171" s="34">
        <f t="shared" si="27"/>
        <v>0.59622487496561805</v>
      </c>
      <c r="Q171" s="34">
        <f t="shared" si="28"/>
        <v>1.3465011422702016</v>
      </c>
      <c r="R171" s="26"/>
      <c r="S171" s="33"/>
      <c r="T171" s="32"/>
      <c r="U171" s="26"/>
      <c r="V171" s="34"/>
      <c r="W171" s="26"/>
    </row>
    <row r="172" spans="1:23" x14ac:dyDescent="0.2">
      <c r="A172" s="42">
        <f t="shared" si="32"/>
        <v>0.69000000000000117</v>
      </c>
      <c r="B172" s="34">
        <f t="shared" si="29"/>
        <v>0.63653718222196887</v>
      </c>
      <c r="C172" s="34">
        <f t="shared" si="30"/>
        <v>0.77124601499710588</v>
      </c>
      <c r="D172" s="34">
        <f t="shared" si="31"/>
        <v>0.8253361052690269</v>
      </c>
      <c r="E172" s="26"/>
      <c r="F172" s="33"/>
      <c r="G172" s="32"/>
      <c r="H172" s="26"/>
      <c r="I172" s="34"/>
      <c r="J172" s="26"/>
      <c r="K172" s="26"/>
      <c r="M172" s="42">
        <f t="shared" si="33"/>
        <v>54.074999999999839</v>
      </c>
      <c r="N172" s="58">
        <f t="shared" si="25"/>
        <v>0.94378679301593094</v>
      </c>
      <c r="O172" s="34">
        <f t="shared" si="26"/>
        <v>0.80978571013697287</v>
      </c>
      <c r="P172" s="34">
        <f t="shared" si="27"/>
        <v>0.5867257482486673</v>
      </c>
      <c r="Q172" s="34">
        <f t="shared" si="28"/>
        <v>1.3801775574944901</v>
      </c>
      <c r="R172" s="26"/>
      <c r="S172" s="33"/>
      <c r="T172" s="32"/>
      <c r="U172" s="26"/>
      <c r="V172" s="34"/>
      <c r="W172" s="26"/>
    </row>
    <row r="173" spans="1:23" x14ac:dyDescent="0.2">
      <c r="A173" s="42">
        <f t="shared" si="32"/>
        <v>0.70000000000000118</v>
      </c>
      <c r="B173" s="34">
        <f t="shared" si="29"/>
        <v>0.64421768723769191</v>
      </c>
      <c r="C173" s="34">
        <f t="shared" si="30"/>
        <v>0.76484218728448772</v>
      </c>
      <c r="D173" s="34">
        <f t="shared" si="31"/>
        <v>0.84228838046308141</v>
      </c>
      <c r="E173" s="26"/>
      <c r="F173" s="33"/>
      <c r="G173" s="32"/>
      <c r="H173" s="26"/>
      <c r="I173" s="34"/>
      <c r="J173" s="26"/>
      <c r="K173" s="26"/>
      <c r="M173" s="42">
        <f t="shared" si="33"/>
        <v>54.749999999999837</v>
      </c>
      <c r="N173" s="58">
        <f t="shared" si="25"/>
        <v>0.95556776546689248</v>
      </c>
      <c r="O173" s="34">
        <f t="shared" si="26"/>
        <v>0.81664155516167725</v>
      </c>
      <c r="P173" s="34">
        <f t="shared" si="27"/>
        <v>0.57714519003723608</v>
      </c>
      <c r="Q173" s="34">
        <f t="shared" si="28"/>
        <v>1.4149672721156861</v>
      </c>
      <c r="R173" s="26"/>
      <c r="S173" s="33"/>
      <c r="T173" s="32"/>
      <c r="U173" s="26"/>
      <c r="V173" s="34"/>
      <c r="W173" s="26"/>
    </row>
    <row r="174" spans="1:23" x14ac:dyDescent="0.2">
      <c r="A174" s="42">
        <f t="shared" si="32"/>
        <v>0.71000000000000119</v>
      </c>
      <c r="B174" s="34">
        <f t="shared" si="29"/>
        <v>0.65183377102153761</v>
      </c>
      <c r="C174" s="34">
        <f t="shared" si="30"/>
        <v>0.75836187599050742</v>
      </c>
      <c r="D174" s="34">
        <f t="shared" si="31"/>
        <v>0.85952866521694293</v>
      </c>
      <c r="E174" s="26"/>
      <c r="F174" s="33"/>
      <c r="G174" s="32"/>
      <c r="H174" s="26"/>
      <c r="I174" s="34"/>
      <c r="J174" s="26"/>
      <c r="K174" s="26"/>
      <c r="M174" s="42">
        <f t="shared" si="33"/>
        <v>55.424999999999834</v>
      </c>
      <c r="N174" s="58">
        <f t="shared" si="25"/>
        <v>0.96734873791785425</v>
      </c>
      <c r="O174" s="34">
        <f t="shared" si="26"/>
        <v>0.82338405874450638</v>
      </c>
      <c r="P174" s="34">
        <f t="shared" si="27"/>
        <v>0.56748453001418753</v>
      </c>
      <c r="Q174" s="34">
        <f t="shared" si="28"/>
        <v>1.4509365721809564</v>
      </c>
      <c r="R174" s="26"/>
      <c r="S174" s="33"/>
      <c r="T174" s="32"/>
      <c r="U174" s="26"/>
      <c r="V174" s="34"/>
      <c r="W174" s="26"/>
    </row>
    <row r="175" spans="1:23" x14ac:dyDescent="0.2">
      <c r="A175" s="42">
        <f t="shared" si="32"/>
        <v>0.72000000000000119</v>
      </c>
      <c r="B175" s="34">
        <f t="shared" si="29"/>
        <v>0.6593846719714741</v>
      </c>
      <c r="C175" s="34">
        <f t="shared" si="30"/>
        <v>0.75180572914089416</v>
      </c>
      <c r="D175" s="34">
        <f t="shared" si="31"/>
        <v>0.87706789987483624</v>
      </c>
      <c r="E175" s="26"/>
      <c r="F175" s="33"/>
      <c r="G175" s="32"/>
      <c r="H175" s="26"/>
      <c r="I175" s="34"/>
      <c r="J175" s="26"/>
      <c r="K175" s="26"/>
      <c r="M175" s="42">
        <f t="shared" si="33"/>
        <v>56.099999999999831</v>
      </c>
      <c r="N175" s="58">
        <f t="shared" si="25"/>
        <v>0.97912971036881591</v>
      </c>
      <c r="O175" s="34">
        <f t="shared" si="26"/>
        <v>0.83001228509536584</v>
      </c>
      <c r="P175" s="34">
        <f t="shared" si="27"/>
        <v>0.55774510897969265</v>
      </c>
      <c r="Q175" s="34">
        <f t="shared" si="28"/>
        <v>1.4881569945341939</v>
      </c>
      <c r="R175" s="26"/>
      <c r="S175" s="33"/>
      <c r="T175" s="32"/>
      <c r="U175" s="26"/>
      <c r="V175" s="34"/>
      <c r="W175" s="26"/>
    </row>
    <row r="176" spans="1:23" x14ac:dyDescent="0.2">
      <c r="A176" s="42">
        <f t="shared" si="32"/>
        <v>0.7300000000000012</v>
      </c>
      <c r="B176" s="34">
        <f t="shared" si="29"/>
        <v>0.66686963500369878</v>
      </c>
      <c r="C176" s="34">
        <f t="shared" si="30"/>
        <v>0.74517440234486954</v>
      </c>
      <c r="D176" s="34">
        <f t="shared" si="31"/>
        <v>0.89491752924581669</v>
      </c>
      <c r="E176" s="26"/>
      <c r="F176" s="33"/>
      <c r="G176" s="32"/>
      <c r="H176" s="26"/>
      <c r="I176" s="34"/>
      <c r="J176" s="26"/>
      <c r="K176" s="26"/>
      <c r="M176" s="42">
        <f t="shared" si="33"/>
        <v>56.774999999999828</v>
      </c>
      <c r="N176" s="58">
        <f t="shared" si="25"/>
        <v>0.99091068281977757</v>
      </c>
      <c r="O176" s="34">
        <f t="shared" si="26"/>
        <v>0.83652531428466481</v>
      </c>
      <c r="P176" s="34">
        <f t="shared" si="27"/>
        <v>0.54792827866513949</v>
      </c>
      <c r="Q176" s="34">
        <f t="shared" si="28"/>
        <v>1.5267058607060837</v>
      </c>
      <c r="R176" s="26"/>
      <c r="S176" s="33"/>
      <c r="T176" s="32"/>
      <c r="U176" s="26"/>
      <c r="V176" s="34"/>
      <c r="W176" s="26"/>
    </row>
    <row r="177" spans="1:23" x14ac:dyDescent="0.2">
      <c r="A177" s="42">
        <f t="shared" si="32"/>
        <v>0.74000000000000121</v>
      </c>
      <c r="B177" s="34">
        <f t="shared" si="29"/>
        <v>0.67428791162814594</v>
      </c>
      <c r="C177" s="34">
        <f t="shared" si="30"/>
        <v>0.73846855872958705</v>
      </c>
      <c r="D177" s="34">
        <f t="shared" si="31"/>
        <v>0.91308953327430309</v>
      </c>
      <c r="E177" s="26"/>
      <c r="F177" s="33"/>
      <c r="G177" s="32"/>
      <c r="H177" s="26"/>
      <c r="I177" s="34"/>
      <c r="J177" s="26"/>
      <c r="K177" s="26"/>
      <c r="M177" s="42">
        <f t="shared" si="33"/>
        <v>57.449999999999825</v>
      </c>
      <c r="N177" s="58">
        <f t="shared" si="25"/>
        <v>1.0026916552707392</v>
      </c>
      <c r="O177" s="34">
        <f t="shared" si="26"/>
        <v>0.84292224237099278</v>
      </c>
      <c r="P177" s="34">
        <f t="shared" si="27"/>
        <v>0.53803540154552776</v>
      </c>
      <c r="Q177" s="34">
        <f t="shared" si="28"/>
        <v>1.5666668772160077</v>
      </c>
      <c r="R177" s="26"/>
      <c r="S177" s="33"/>
      <c r="T177" s="32"/>
      <c r="U177" s="26"/>
      <c r="V177" s="34"/>
      <c r="W177" s="26"/>
    </row>
    <row r="178" spans="1:23" x14ac:dyDescent="0.2">
      <c r="A178" s="42">
        <f t="shared" si="32"/>
        <v>0.75000000000000122</v>
      </c>
      <c r="B178" s="34">
        <f t="shared" si="29"/>
        <v>0.68163876002333501</v>
      </c>
      <c r="C178" s="34">
        <f t="shared" si="30"/>
        <v>0.73168886887382001</v>
      </c>
      <c r="D178" s="34">
        <f t="shared" si="31"/>
        <v>0.9315964599440747</v>
      </c>
      <c r="E178" s="26"/>
      <c r="F178" s="33"/>
      <c r="G178" s="32"/>
      <c r="H178" s="26"/>
      <c r="I178" s="34"/>
      <c r="J178" s="26"/>
      <c r="K178" s="26"/>
      <c r="M178" s="42">
        <f t="shared" si="33"/>
        <v>58.124999999999822</v>
      </c>
      <c r="N178" s="58">
        <f t="shared" si="25"/>
        <v>1.0144726277217009</v>
      </c>
      <c r="O178" s="34">
        <f t="shared" si="26"/>
        <v>0.84920218152657723</v>
      </c>
      <c r="P178" s="34">
        <f t="shared" si="27"/>
        <v>0.52806785065037065</v>
      </c>
      <c r="Q178" s="34">
        <f t="shared" si="28"/>
        <v>1.608130812130858</v>
      </c>
      <c r="R178" s="26"/>
      <c r="S178" s="33"/>
      <c r="T178" s="32"/>
      <c r="U178" s="26"/>
      <c r="V178" s="34"/>
      <c r="W178" s="26"/>
    </row>
    <row r="179" spans="1:23" x14ac:dyDescent="0.2">
      <c r="A179" s="42">
        <f t="shared" si="32"/>
        <v>0.76000000000000123</v>
      </c>
      <c r="B179" s="34">
        <f t="shared" si="29"/>
        <v>0.6889214451105522</v>
      </c>
      <c r="C179" s="34">
        <f t="shared" si="30"/>
        <v>0.72483601074090431</v>
      </c>
      <c r="D179" s="34">
        <f t="shared" si="31"/>
        <v>0.95045146060880537</v>
      </c>
      <c r="E179" s="26"/>
      <c r="F179" s="33"/>
      <c r="G179" s="32"/>
      <c r="H179" s="26"/>
      <c r="I179" s="34"/>
      <c r="J179" s="26"/>
      <c r="K179" s="26"/>
      <c r="M179" s="42">
        <f t="shared" si="33"/>
        <v>58.79999999999982</v>
      </c>
      <c r="N179" s="58">
        <f t="shared" si="25"/>
        <v>1.0262536001726625</v>
      </c>
      <c r="O179" s="34">
        <f t="shared" si="26"/>
        <v>0.85536426016050493</v>
      </c>
      <c r="P179" s="34">
        <f t="shared" si="27"/>
        <v>0.51802700937313295</v>
      </c>
      <c r="Q179" s="34">
        <f t="shared" si="28"/>
        <v>1.6511962594297649</v>
      </c>
      <c r="R179" s="26"/>
      <c r="S179" s="33"/>
      <c r="T179" s="32"/>
      <c r="U179" s="26"/>
      <c r="V179" s="34"/>
      <c r="W179" s="26"/>
    </row>
    <row r="180" spans="1:23" x14ac:dyDescent="0.2">
      <c r="A180" s="42">
        <f t="shared" si="32"/>
        <v>0.77000000000000124</v>
      </c>
      <c r="B180" s="34">
        <f t="shared" si="29"/>
        <v>0.6961352386273576</v>
      </c>
      <c r="C180" s="34">
        <f t="shared" si="30"/>
        <v>0.71791066961094252</v>
      </c>
      <c r="D180" s="34">
        <f t="shared" si="31"/>
        <v>0.96966832796149183</v>
      </c>
      <c r="E180" s="26"/>
      <c r="F180" s="33"/>
      <c r="G180" s="32"/>
      <c r="H180" s="26"/>
      <c r="I180" s="34"/>
      <c r="J180" s="26"/>
      <c r="K180" s="26"/>
      <c r="M180" s="42">
        <f t="shared" si="33"/>
        <v>59.474999999999817</v>
      </c>
      <c r="N180" s="58">
        <f t="shared" si="25"/>
        <v>1.0380345726236242</v>
      </c>
      <c r="O180" s="34">
        <f t="shared" si="26"/>
        <v>0.8614076230396901</v>
      </c>
      <c r="P180" s="34">
        <f t="shared" si="27"/>
        <v>0.50791427127922995</v>
      </c>
      <c r="Q180" s="34">
        <f t="shared" si="28"/>
        <v>1.6959705047667861</v>
      </c>
      <c r="R180" s="26"/>
      <c r="S180" s="33"/>
      <c r="T180" s="32"/>
      <c r="U180" s="26"/>
      <c r="V180" s="34"/>
      <c r="W180" s="26"/>
    </row>
    <row r="181" spans="1:23" x14ac:dyDescent="0.2">
      <c r="A181" s="42">
        <f t="shared" si="32"/>
        <v>0.78000000000000125</v>
      </c>
      <c r="B181" s="34">
        <f t="shared" si="29"/>
        <v>0.70327941920041104</v>
      </c>
      <c r="C181" s="34">
        <f t="shared" si="30"/>
        <v>0.71091353801227652</v>
      </c>
      <c r="D181" s="34">
        <f t="shared" si="31"/>
        <v>0.98926153687660734</v>
      </c>
      <c r="E181" s="26"/>
      <c r="F181" s="33"/>
      <c r="G181" s="32"/>
      <c r="H181" s="26"/>
      <c r="I181" s="34"/>
      <c r="J181" s="26"/>
      <c r="K181" s="26"/>
      <c r="M181" s="42">
        <f t="shared" si="33"/>
        <v>60.149999999999814</v>
      </c>
      <c r="N181" s="58">
        <f t="shared" si="25"/>
        <v>1.0498155450745861</v>
      </c>
      <c r="O181" s="34">
        <f t="shared" si="26"/>
        <v>0.86733143140757152</v>
      </c>
      <c r="P181" s="34">
        <f t="shared" si="27"/>
        <v>0.49773103991261497</v>
      </c>
      <c r="Q181" s="34">
        <f t="shared" si="28"/>
        <v>1.7425705086824526</v>
      </c>
      <c r="R181" s="26"/>
      <c r="S181" s="33"/>
      <c r="T181" s="32"/>
      <c r="U181" s="26"/>
      <c r="V181" s="34"/>
      <c r="W181" s="26"/>
    </row>
    <row r="182" spans="1:23" x14ac:dyDescent="0.2">
      <c r="A182" s="42">
        <f t="shared" si="32"/>
        <v>0.79000000000000126</v>
      </c>
      <c r="B182" s="34">
        <f t="shared" si="29"/>
        <v>0.71035327241760871</v>
      </c>
      <c r="C182" s="34">
        <f t="shared" si="30"/>
        <v>0.70384531565223518</v>
      </c>
      <c r="D182" s="34">
        <f t="shared" si="31"/>
        <v>1.0092462883827573</v>
      </c>
      <c r="E182" s="26"/>
      <c r="F182" s="33"/>
      <c r="G182" s="32"/>
      <c r="H182" s="26"/>
      <c r="I182" s="34"/>
      <c r="J182" s="26"/>
      <c r="K182" s="26"/>
      <c r="M182" s="42">
        <f t="shared" si="33"/>
        <v>60.824999999999811</v>
      </c>
      <c r="N182" s="58">
        <f t="shared" si="25"/>
        <v>1.0615965175255475</v>
      </c>
      <c r="O182" s="34">
        <f t="shared" si="26"/>
        <v>0.87313486310052335</v>
      </c>
      <c r="P182" s="34">
        <f t="shared" si="27"/>
        <v>0.48747872860098251</v>
      </c>
      <c r="Q182" s="34">
        <f t="shared" si="28"/>
        <v>1.7911240262859001</v>
      </c>
      <c r="R182" s="26"/>
      <c r="S182" s="33"/>
      <c r="T182" s="32"/>
      <c r="U182" s="26"/>
      <c r="V182" s="34"/>
      <c r="W182" s="26"/>
    </row>
    <row r="183" spans="1:23" x14ac:dyDescent="0.2">
      <c r="A183" s="42">
        <f t="shared" si="32"/>
        <v>0.80000000000000127</v>
      </c>
      <c r="B183" s="34">
        <f t="shared" si="29"/>
        <v>0.71735609089952368</v>
      </c>
      <c r="C183" s="34">
        <f t="shared" si="30"/>
        <v>0.6967067093471645</v>
      </c>
      <c r="D183" s="34">
        <f t="shared" si="31"/>
        <v>1.0296385570503666</v>
      </c>
      <c r="E183" s="26"/>
      <c r="F183" s="33"/>
      <c r="G183" s="32"/>
      <c r="H183" s="26"/>
      <c r="I183" s="34"/>
      <c r="J183" s="26"/>
      <c r="K183" s="26"/>
      <c r="M183" s="42">
        <f t="shared" si="33"/>
        <v>61.499999999999808</v>
      </c>
      <c r="N183" s="58">
        <f t="shared" si="25"/>
        <v>1.0733774899765094</v>
      </c>
      <c r="O183" s="34">
        <f t="shared" si="26"/>
        <v>0.87881711266196383</v>
      </c>
      <c r="P183" s="34">
        <f t="shared" si="27"/>
        <v>0.47715876025961129</v>
      </c>
      <c r="Q183" s="34">
        <f t="shared" si="28"/>
        <v>1.8417708860334436</v>
      </c>
      <c r="R183" s="26"/>
      <c r="S183" s="33"/>
      <c r="T183" s="32"/>
      <c r="U183" s="26"/>
      <c r="V183" s="34"/>
      <c r="W183" s="26"/>
    </row>
    <row r="184" spans="1:23" x14ac:dyDescent="0.2">
      <c r="A184" s="42">
        <f t="shared" si="32"/>
        <v>0.81000000000000127</v>
      </c>
      <c r="B184" s="34">
        <f t="shared" si="29"/>
        <v>0.72428717437014334</v>
      </c>
      <c r="C184" s="34">
        <f t="shared" si="30"/>
        <v>0.68949843295174607</v>
      </c>
      <c r="D184" s="34">
        <f t="shared" si="31"/>
        <v>1.050455142108832</v>
      </c>
      <c r="E184" s="26"/>
      <c r="F184" s="33"/>
      <c r="G184" s="32"/>
      <c r="H184" s="26"/>
      <c r="I184" s="34"/>
      <c r="J184" s="26"/>
      <c r="K184" s="26"/>
      <c r="M184" s="42">
        <f t="shared" si="33"/>
        <v>62.174999999999805</v>
      </c>
      <c r="N184" s="58">
        <f t="shared" si="25"/>
        <v>1.0851584624274708</v>
      </c>
      <c r="O184" s="34">
        <f t="shared" si="26"/>
        <v>0.88437739145414274</v>
      </c>
      <c r="P184" s="34">
        <f t="shared" si="27"/>
        <v>0.46677256719388077</v>
      </c>
      <c r="Q184" s="34">
        <f t="shared" si="28"/>
        <v>1.894664454620367</v>
      </c>
      <c r="R184" s="26"/>
      <c r="S184" s="33"/>
      <c r="T184" s="32"/>
      <c r="U184" s="26"/>
      <c r="V184" s="34"/>
      <c r="W184" s="26"/>
    </row>
    <row r="185" spans="1:23" x14ac:dyDescent="0.2">
      <c r="A185" s="42">
        <f t="shared" si="32"/>
        <v>0.82000000000000128</v>
      </c>
      <c r="B185" s="34">
        <f t="shared" si="29"/>
        <v>0.73114582972689679</v>
      </c>
      <c r="C185" s="34">
        <f t="shared" si="30"/>
        <v>0.6822212072876126</v>
      </c>
      <c r="D185" s="34">
        <f t="shared" si="31"/>
        <v>1.0717137226410764</v>
      </c>
      <c r="E185" s="26"/>
      <c r="F185" s="33"/>
      <c r="G185" s="32"/>
      <c r="H185" s="26"/>
      <c r="I185" s="34"/>
      <c r="J185" s="26"/>
      <c r="K185" s="26"/>
      <c r="M185" s="42">
        <f t="shared" si="33"/>
        <v>62.849999999999802</v>
      </c>
      <c r="N185" s="58">
        <f t="shared" si="25"/>
        <v>1.0969394348784327</v>
      </c>
      <c r="O185" s="34">
        <f t="shared" si="26"/>
        <v>0.88981492776759818</v>
      </c>
      <c r="P185" s="34">
        <f t="shared" si="27"/>
        <v>0.45632159090047891</v>
      </c>
      <c r="Q185" s="34">
        <f t="shared" si="28"/>
        <v>1.9499733203762906</v>
      </c>
      <c r="R185" s="26"/>
      <c r="S185" s="33"/>
      <c r="T185" s="32"/>
      <c r="U185" s="26"/>
      <c r="V185" s="34"/>
      <c r="W185" s="26"/>
    </row>
    <row r="186" spans="1:23" x14ac:dyDescent="0.2">
      <c r="A186" s="42">
        <f t="shared" si="32"/>
        <v>0.83000000000000129</v>
      </c>
      <c r="B186" s="34">
        <f t="shared" si="29"/>
        <v>0.73793137110996354</v>
      </c>
      <c r="C186" s="34">
        <f t="shared" si="30"/>
        <v>0.67487576007126615</v>
      </c>
      <c r="D186" s="34">
        <f t="shared" si="31"/>
        <v>1.0934329172410027</v>
      </c>
      <c r="E186" s="26"/>
      <c r="F186" s="33"/>
      <c r="G186" s="32"/>
      <c r="H186" s="26"/>
      <c r="I186" s="34"/>
      <c r="J186" s="26"/>
      <c r="K186" s="26"/>
      <c r="M186" s="42">
        <f t="shared" si="33"/>
        <v>63.5249999999998</v>
      </c>
      <c r="N186" s="58">
        <f t="shared" si="25"/>
        <v>1.1087204073293944</v>
      </c>
      <c r="O186" s="34">
        <f t="shared" si="26"/>
        <v>0.89512896692825994</v>
      </c>
      <c r="P186" s="34">
        <f t="shared" si="27"/>
        <v>0.4458072818673402</v>
      </c>
      <c r="Q186" s="34">
        <f t="shared" si="28"/>
        <v>2.0078832341608663</v>
      </c>
      <c r="R186" s="26"/>
      <c r="S186" s="33"/>
      <c r="T186" s="32"/>
      <c r="U186" s="26"/>
      <c r="V186" s="34"/>
      <c r="W186" s="26"/>
    </row>
    <row r="187" spans="1:23" x14ac:dyDescent="0.2">
      <c r="A187" s="42">
        <f t="shared" si="32"/>
        <v>0.8400000000000013</v>
      </c>
      <c r="B187" s="34">
        <f t="shared" si="29"/>
        <v>0.74464311997086019</v>
      </c>
      <c r="C187" s="34">
        <f t="shared" si="30"/>
        <v>0.66746282584130712</v>
      </c>
      <c r="D187" s="34">
        <f t="shared" si="31"/>
        <v>1.1156323485615409</v>
      </c>
      <c r="E187" s="26"/>
      <c r="F187" s="33"/>
      <c r="G187" s="32"/>
      <c r="H187" s="26"/>
      <c r="I187" s="34"/>
      <c r="J187" s="26"/>
      <c r="K187" s="26"/>
      <c r="M187" s="42">
        <f t="shared" si="33"/>
        <v>64.199999999999804</v>
      </c>
      <c r="N187" s="58">
        <f t="shared" si="25"/>
        <v>1.120501379780356</v>
      </c>
      <c r="O187" s="34">
        <f t="shared" si="26"/>
        <v>0.90031877140219196</v>
      </c>
      <c r="P187" s="34">
        <f t="shared" si="27"/>
        <v>0.43523109937233073</v>
      </c>
      <c r="Q187" s="34">
        <f t="shared" si="28"/>
        <v>2.0685993549187738</v>
      </c>
      <c r="R187" s="26"/>
      <c r="S187" s="33"/>
      <c r="T187" s="32"/>
      <c r="U187" s="26"/>
      <c r="V187" s="34"/>
      <c r="W187" s="26"/>
    </row>
    <row r="188" spans="1:23" x14ac:dyDescent="0.2">
      <c r="A188" s="42">
        <f t="shared" si="32"/>
        <v>0.85000000000000131</v>
      </c>
      <c r="B188" s="34">
        <f t="shared" si="29"/>
        <v>0.75128040514029359</v>
      </c>
      <c r="C188" s="34">
        <f t="shared" si="30"/>
        <v>0.65998314588498119</v>
      </c>
      <c r="D188" s="34">
        <f t="shared" si="31"/>
        <v>1.1383327132284424</v>
      </c>
      <c r="E188" s="26"/>
      <c r="F188" s="33"/>
      <c r="G188" s="32"/>
      <c r="H188" s="26"/>
      <c r="I188" s="34"/>
      <c r="J188" s="26"/>
      <c r="K188" s="26"/>
      <c r="M188" s="42">
        <f t="shared" si="33"/>
        <v>64.874999999999801</v>
      </c>
      <c r="N188" s="58">
        <f t="shared" si="25"/>
        <v>1.1322823522313179</v>
      </c>
      <c r="O188" s="34">
        <f t="shared" si="26"/>
        <v>0.90538362089795377</v>
      </c>
      <c r="P188" s="34">
        <f t="shared" si="27"/>
        <v>0.42459451128071624</v>
      </c>
      <c r="Q188" s="34">
        <f t="shared" si="28"/>
        <v>2.132348857188521</v>
      </c>
      <c r="R188" s="26"/>
      <c r="S188" s="33"/>
      <c r="T188" s="32"/>
      <c r="U188" s="26"/>
      <c r="V188" s="34"/>
      <c r="W188" s="26"/>
    </row>
    <row r="189" spans="1:23" x14ac:dyDescent="0.2">
      <c r="A189" s="42">
        <f t="shared" si="32"/>
        <v>0.86000000000000132</v>
      </c>
      <c r="B189" s="34">
        <f t="shared" si="29"/>
        <v>0.75784256289527785</v>
      </c>
      <c r="C189" s="34">
        <f t="shared" si="30"/>
        <v>0.65243746816405079</v>
      </c>
      <c r="D189" s="34">
        <f t="shared" si="31"/>
        <v>1.1615558576484506</v>
      </c>
      <c r="E189" s="26"/>
      <c r="F189" s="33"/>
      <c r="G189" s="32"/>
      <c r="H189" s="26"/>
      <c r="I189" s="34"/>
      <c r="J189" s="26"/>
      <c r="K189" s="26"/>
      <c r="M189" s="42">
        <f t="shared" si="33"/>
        <v>65.549999999999798</v>
      </c>
      <c r="N189" s="58">
        <f t="shared" si="25"/>
        <v>1.1440633246822793</v>
      </c>
      <c r="O189" s="34">
        <f t="shared" si="26"/>
        <v>0.91032281246656954</v>
      </c>
      <c r="P189" s="34">
        <f t="shared" si="27"/>
        <v>0.41389899384143825</v>
      </c>
      <c r="Q189" s="34">
        <f t="shared" si="28"/>
        <v>2.1993839705136073</v>
      </c>
      <c r="R189" s="26"/>
      <c r="S189" s="33"/>
      <c r="T189" s="32"/>
      <c r="U189" s="26"/>
      <c r="V189" s="34"/>
      <c r="W189" s="26"/>
    </row>
    <row r="190" spans="1:23" x14ac:dyDescent="0.2">
      <c r="A190" s="42">
        <f t="shared" si="32"/>
        <v>0.87000000000000133</v>
      </c>
      <c r="B190" s="34">
        <f t="shared" si="29"/>
        <v>0.76432893702550597</v>
      </c>
      <c r="C190" s="34">
        <f t="shared" si="30"/>
        <v>0.64482654724000021</v>
      </c>
      <c r="D190" s="34">
        <f t="shared" si="31"/>
        <v>1.1853248603008086</v>
      </c>
      <c r="E190" s="26"/>
      <c r="F190" s="33"/>
      <c r="G190" s="32"/>
      <c r="H190" s="26"/>
      <c r="I190" s="34"/>
      <c r="J190" s="26"/>
      <c r="K190" s="26"/>
      <c r="M190" s="42">
        <f t="shared" si="33"/>
        <v>66.224999999999795</v>
      </c>
      <c r="N190" s="58">
        <f t="shared" si="25"/>
        <v>1.1558442971332412</v>
      </c>
      <c r="O190" s="34">
        <f t="shared" si="26"/>
        <v>0.91513566059909057</v>
      </c>
      <c r="P190" s="34">
        <f t="shared" si="27"/>
        <v>0.40314603148222372</v>
      </c>
      <c r="Q190" s="34">
        <f t="shared" si="28"/>
        <v>2.2699855365919492</v>
      </c>
      <c r="R190" s="26"/>
      <c r="S190" s="33"/>
      <c r="T190" s="32"/>
      <c r="U190" s="26"/>
      <c r="V190" s="34"/>
      <c r="W190" s="26"/>
    </row>
    <row r="191" spans="1:23" x14ac:dyDescent="0.2">
      <c r="A191" s="42">
        <f t="shared" si="32"/>
        <v>0.88000000000000134</v>
      </c>
      <c r="B191" s="34">
        <f t="shared" si="29"/>
        <v>0.77073887889897019</v>
      </c>
      <c r="C191" s="34">
        <f t="shared" si="30"/>
        <v>0.63715114419857921</v>
      </c>
      <c r="D191" s="34">
        <f t="shared" si="31"/>
        <v>1.2096641211692716</v>
      </c>
      <c r="E191" s="26"/>
      <c r="F191" s="33"/>
      <c r="G191" s="32"/>
      <c r="H191" s="26"/>
      <c r="I191" s="34"/>
      <c r="J191" s="26"/>
      <c r="K191" s="26"/>
      <c r="M191" s="42">
        <f t="shared" si="33"/>
        <v>66.899999999999793</v>
      </c>
      <c r="N191" s="58">
        <f t="shared" si="25"/>
        <v>1.1676252695842029</v>
      </c>
      <c r="O191" s="34">
        <f t="shared" si="26"/>
        <v>0.91982149732173624</v>
      </c>
      <c r="P191" s="34">
        <f t="shared" si="27"/>
        <v>0.3923371166035648</v>
      </c>
      <c r="Q191" s="34">
        <f t="shared" si="28"/>
        <v>2.3444671900649294</v>
      </c>
      <c r="R191" s="26"/>
      <c r="S191" s="33"/>
      <c r="T191" s="32"/>
      <c r="U191" s="26"/>
      <c r="V191" s="34"/>
      <c r="W191" s="26"/>
    </row>
    <row r="192" spans="1:23" x14ac:dyDescent="0.2">
      <c r="A192" s="42">
        <f t="shared" si="32"/>
        <v>0.89000000000000135</v>
      </c>
      <c r="B192" s="34">
        <f t="shared" si="29"/>
        <v>0.77707174752682473</v>
      </c>
      <c r="C192" s="34">
        <f t="shared" si="30"/>
        <v>0.62941202657369588</v>
      </c>
      <c r="D192" s="34">
        <f t="shared" si="31"/>
        <v>1.2345994590490079</v>
      </c>
      <c r="E192" s="26"/>
      <c r="F192" s="33"/>
      <c r="G192" s="32"/>
      <c r="H192" s="26"/>
      <c r="I192" s="34"/>
      <c r="J192" s="26"/>
      <c r="K192" s="26"/>
      <c r="M192" s="42">
        <f t="shared" si="33"/>
        <v>67.57499999999979</v>
      </c>
      <c r="N192" s="58">
        <f t="shared" si="25"/>
        <v>1.1794062420351645</v>
      </c>
      <c r="O192" s="34">
        <f t="shared" si="26"/>
        <v>0.92437967228860252</v>
      </c>
      <c r="P192" s="34">
        <f t="shared" si="27"/>
        <v>0.38147374937158635</v>
      </c>
      <c r="Q192" s="34">
        <f t="shared" si="28"/>
        <v>2.4231802943488563</v>
      </c>
      <c r="R192" s="26"/>
      <c r="S192" s="33"/>
      <c r="T192" s="32"/>
      <c r="U192" s="26"/>
      <c r="V192" s="34"/>
      <c r="W192" s="26"/>
    </row>
    <row r="193" spans="1:23" x14ac:dyDescent="0.2">
      <c r="A193" s="42">
        <f t="shared" si="32"/>
        <v>0.90000000000000135</v>
      </c>
      <c r="B193" s="34">
        <f t="shared" si="29"/>
        <v>0.78332690962748419</v>
      </c>
      <c r="C193" s="34">
        <f t="shared" si="30"/>
        <v>0.62160996827066339</v>
      </c>
      <c r="D193" s="34">
        <f t="shared" si="31"/>
        <v>1.2601582175503427</v>
      </c>
      <c r="E193" s="26"/>
      <c r="F193" s="33"/>
      <c r="G193" s="32"/>
      <c r="H193" s="26"/>
      <c r="I193" s="34"/>
      <c r="J193" s="26"/>
      <c r="K193" s="26"/>
      <c r="M193" s="42">
        <f t="shared" si="33"/>
        <v>68.249999999999787</v>
      </c>
      <c r="N193" s="58">
        <f t="shared" si="25"/>
        <v>1.1911872144861262</v>
      </c>
      <c r="O193" s="34">
        <f t="shared" si="26"/>
        <v>0.92880955287192279</v>
      </c>
      <c r="P193" s="34">
        <f t="shared" si="27"/>
        <v>0.37055743750983972</v>
      </c>
      <c r="Q193" s="34">
        <f t="shared" si="28"/>
        <v>2.5065197965356165</v>
      </c>
      <c r="R193" s="26"/>
      <c r="S193" s="33"/>
      <c r="T193" s="32"/>
      <c r="U193" s="26"/>
      <c r="V193" s="34"/>
      <c r="W193" s="26"/>
    </row>
    <row r="194" spans="1:23" x14ac:dyDescent="0.2">
      <c r="A194" s="42">
        <f t="shared" si="32"/>
        <v>0.91000000000000136</v>
      </c>
      <c r="B194" s="34">
        <f t="shared" si="29"/>
        <v>0.78950373968995124</v>
      </c>
      <c r="C194" s="34">
        <f t="shared" si="30"/>
        <v>0.61374574948881044</v>
      </c>
      <c r="D194" s="34">
        <f t="shared" si="31"/>
        <v>1.2863693807208112</v>
      </c>
      <c r="E194" s="26"/>
      <c r="F194" s="33"/>
      <c r="G194" s="32"/>
      <c r="H194" s="26"/>
      <c r="I194" s="34"/>
      <c r="J194" s="26"/>
      <c r="K194" s="26"/>
      <c r="M194" s="42">
        <f t="shared" si="33"/>
        <v>68.924999999999784</v>
      </c>
      <c r="N194" s="58">
        <f t="shared" si="25"/>
        <v>1.2029681869370878</v>
      </c>
      <c r="O194" s="34">
        <f t="shared" si="26"/>
        <v>0.93311052424987073</v>
      </c>
      <c r="P194" s="34">
        <f t="shared" si="27"/>
        <v>0.35958969609004582</v>
      </c>
      <c r="Q194" s="34">
        <f t="shared" si="28"/>
        <v>2.5949312074176007</v>
      </c>
      <c r="R194" s="26"/>
      <c r="S194" s="33"/>
      <c r="T194" s="32"/>
      <c r="U194" s="26"/>
      <c r="V194" s="34"/>
      <c r="W194" s="26"/>
    </row>
    <row r="195" spans="1:23" x14ac:dyDescent="0.2">
      <c r="A195" s="42">
        <f t="shared" si="32"/>
        <v>0.92000000000000137</v>
      </c>
      <c r="B195" s="34">
        <f t="shared" si="29"/>
        <v>0.79560162003636681</v>
      </c>
      <c r="C195" s="34">
        <f t="shared" si="30"/>
        <v>0.60582015664346178</v>
      </c>
      <c r="D195" s="34">
        <f t="shared" si="31"/>
        <v>1.3132636993202516</v>
      </c>
      <c r="E195" s="26"/>
      <c r="F195" s="33"/>
      <c r="G195" s="32"/>
      <c r="H195" s="26"/>
      <c r="I195" s="34"/>
      <c r="J195" s="26"/>
      <c r="K195" s="26"/>
      <c r="M195" s="42">
        <f t="shared" si="33"/>
        <v>69.599999999999781</v>
      </c>
      <c r="N195" s="58">
        <f t="shared" si="25"/>
        <v>1.2147491593880495</v>
      </c>
      <c r="O195" s="34">
        <f t="shared" si="26"/>
        <v>0.93728198949189012</v>
      </c>
      <c r="P195" s="34">
        <f t="shared" si="27"/>
        <v>0.34857204732181885</v>
      </c>
      <c r="Q195" s="34">
        <f t="shared" si="28"/>
        <v>2.6889189672359048</v>
      </c>
      <c r="R195" s="26"/>
      <c r="S195" s="33"/>
      <c r="T195" s="32"/>
      <c r="U195" s="26"/>
      <c r="V195" s="34"/>
      <c r="W195" s="26"/>
    </row>
    <row r="196" spans="1:23" x14ac:dyDescent="0.2">
      <c r="A196" s="42">
        <f t="shared" ref="A196:A203" si="34">A195+dx</f>
        <v>0.93000000000000138</v>
      </c>
      <c r="B196" s="34">
        <f t="shared" si="29"/>
        <v>0.80161994088377797</v>
      </c>
      <c r="C196" s="34">
        <f t="shared" si="30"/>
        <v>0.59783398228729712</v>
      </c>
      <c r="D196" s="34">
        <f t="shared" si="31"/>
        <v>1.3408738289128381</v>
      </c>
      <c r="E196" s="26"/>
      <c r="F196" s="33"/>
      <c r="G196" s="32"/>
      <c r="H196" s="26"/>
      <c r="I196" s="34"/>
      <c r="J196" s="26"/>
      <c r="K196" s="26"/>
      <c r="M196" s="42">
        <f t="shared" ref="M196:M203" si="35">M195+dxx</f>
        <v>70.274999999999778</v>
      </c>
      <c r="N196" s="58">
        <f t="shared" ref="N196:N203" si="36">M196*PI()/180</f>
        <v>1.2265301318390112</v>
      </c>
      <c r="O196" s="34">
        <f t="shared" ref="O196:O203" si="37">SIN($M196*PI()/180)</f>
        <v>0.94132336964154406</v>
      </c>
      <c r="P196" s="34">
        <f t="shared" ref="P196:P203" si="38">COS($M196*PI()/180)</f>
        <v>0.33750602034139932</v>
      </c>
      <c r="Q196" s="34">
        <f t="shared" ref="Q196:Q203" si="39">TAN($M196*PI()/180)</f>
        <v>2.7890565290935019</v>
      </c>
      <c r="R196" s="26"/>
      <c r="S196" s="33"/>
      <c r="T196" s="32"/>
      <c r="U196" s="26"/>
      <c r="V196" s="34"/>
      <c r="W196" s="26"/>
    </row>
    <row r="197" spans="1:23" x14ac:dyDescent="0.2">
      <c r="A197" s="42">
        <f t="shared" si="34"/>
        <v>0.94000000000000139</v>
      </c>
      <c r="B197" s="34">
        <f t="shared" ref="B197:B203" si="40">SIN(A197)</f>
        <v>0.80755810040511511</v>
      </c>
      <c r="C197" s="34">
        <f t="shared" ref="C197:C203" si="41">COS(A197)</f>
        <v>0.58978802503109706</v>
      </c>
      <c r="D197" s="34">
        <f t="shared" ref="D197:D203" si="42">TAN(A197)</f>
        <v>1.3692344810875667</v>
      </c>
      <c r="E197" s="26"/>
      <c r="F197" s="33"/>
      <c r="G197" s="32"/>
      <c r="H197" s="26"/>
      <c r="I197" s="34"/>
      <c r="J197" s="26"/>
      <c r="K197" s="26"/>
      <c r="M197" s="42">
        <f t="shared" si="35"/>
        <v>70.949999999999775</v>
      </c>
      <c r="N197" s="58">
        <f t="shared" si="36"/>
        <v>1.238311104289973</v>
      </c>
      <c r="O197" s="34">
        <f t="shared" si="37"/>
        <v>0.94523410379686701</v>
      </c>
      <c r="P197" s="34">
        <f t="shared" si="38"/>
        <v>0.32639315099942534</v>
      </c>
      <c r="Q197" s="34">
        <f t="shared" si="39"/>
        <v>2.8959985860687718</v>
      </c>
      <c r="R197" s="26"/>
      <c r="S197" s="33"/>
      <c r="T197" s="32"/>
      <c r="U197" s="26"/>
      <c r="V197" s="34"/>
      <c r="W197" s="26"/>
    </row>
    <row r="198" spans="1:23" x14ac:dyDescent="0.2">
      <c r="A198" s="42">
        <f t="shared" si="34"/>
        <v>0.9500000000000014</v>
      </c>
      <c r="B198" s="34">
        <f t="shared" si="40"/>
        <v>0.81341550478937452</v>
      </c>
      <c r="C198" s="34">
        <f t="shared" si="41"/>
        <v>0.58168308946388236</v>
      </c>
      <c r="D198" s="34">
        <f t="shared" si="42"/>
        <v>1.3983825892877033</v>
      </c>
      <c r="E198" s="26"/>
      <c r="F198" s="33"/>
      <c r="G198" s="32"/>
      <c r="H198" s="26"/>
      <c r="I198" s="34"/>
      <c r="J198" s="26"/>
      <c r="K198" s="26"/>
      <c r="M198" s="42">
        <f t="shared" si="35"/>
        <v>71.624999999999773</v>
      </c>
      <c r="N198" s="58">
        <f t="shared" si="36"/>
        <v>1.2500920767409345</v>
      </c>
      <c r="O198" s="34">
        <f t="shared" si="37"/>
        <v>0.94901364918821263</v>
      </c>
      <c r="P198" s="34">
        <f t="shared" si="38"/>
        <v>0.31523498164777353</v>
      </c>
      <c r="Q198" s="34">
        <f t="shared" si="39"/>
        <v>3.0104959932669813</v>
      </c>
      <c r="R198" s="26"/>
      <c r="S198" s="33"/>
      <c r="T198" s="32"/>
      <c r="U198" s="26"/>
      <c r="V198" s="34"/>
      <c r="W198" s="26"/>
    </row>
    <row r="199" spans="1:23" x14ac:dyDescent="0.2">
      <c r="A199" s="42">
        <f t="shared" si="34"/>
        <v>0.96000000000000141</v>
      </c>
      <c r="B199" s="34">
        <f t="shared" si="40"/>
        <v>0.81919156830099904</v>
      </c>
      <c r="C199" s="34">
        <f t="shared" si="41"/>
        <v>0.57351998607245547</v>
      </c>
      <c r="D199" s="34">
        <f t="shared" si="42"/>
        <v>1.4283574909236147</v>
      </c>
      <c r="E199" s="26"/>
      <c r="F199" s="33"/>
      <c r="G199" s="32"/>
      <c r="H199" s="26"/>
      <c r="I199" s="34"/>
      <c r="J199" s="26"/>
      <c r="K199" s="26"/>
      <c r="M199" s="42">
        <f t="shared" si="35"/>
        <v>72.29999999999977</v>
      </c>
      <c r="N199" s="58">
        <f t="shared" si="36"/>
        <v>1.2618730491918961</v>
      </c>
      <c r="O199" s="34">
        <f t="shared" si="37"/>
        <v>0.95266148125358496</v>
      </c>
      <c r="P199" s="34">
        <f t="shared" si="38"/>
        <v>0.30403306092549426</v>
      </c>
      <c r="Q199" s="34">
        <f t="shared" si="39"/>
        <v>3.1334141042215222</v>
      </c>
      <c r="R199" s="26"/>
      <c r="S199" s="33"/>
      <c r="T199" s="32"/>
      <c r="U199" s="26"/>
      <c r="V199" s="34"/>
      <c r="W199" s="26"/>
    </row>
    <row r="200" spans="1:23" x14ac:dyDescent="0.2">
      <c r="A200" s="42">
        <f t="shared" si="34"/>
        <v>0.97000000000000142</v>
      </c>
      <c r="B200" s="34">
        <f t="shared" si="40"/>
        <v>0.82488571333845084</v>
      </c>
      <c r="C200" s="34">
        <f t="shared" si="41"/>
        <v>0.56529953116035314</v>
      </c>
      <c r="D200" s="34">
        <f t="shared" si="42"/>
        <v>1.4592011276663581</v>
      </c>
      <c r="E200" s="26"/>
      <c r="F200" s="33"/>
      <c r="G200" s="32"/>
      <c r="H200" s="26"/>
      <c r="I200" s="34"/>
      <c r="J200" s="26"/>
      <c r="K200" s="26"/>
      <c r="M200" s="42">
        <f t="shared" si="35"/>
        <v>72.974999999999767</v>
      </c>
      <c r="N200" s="58">
        <f t="shared" si="36"/>
        <v>1.273654021642858</v>
      </c>
      <c r="O200" s="34">
        <f t="shared" si="37"/>
        <v>0.95617709371144188</v>
      </c>
      <c r="P200" s="34">
        <f t="shared" si="38"/>
        <v>0.29278894354387835</v>
      </c>
      <c r="Q200" s="34">
        <f t="shared" si="39"/>
        <v>3.2657554692400668</v>
      </c>
      <c r="R200" s="26"/>
      <c r="S200" s="33"/>
      <c r="T200" s="32"/>
      <c r="U200" s="26"/>
      <c r="V200" s="34"/>
      <c r="W200" s="26"/>
    </row>
    <row r="201" spans="1:23" x14ac:dyDescent="0.2">
      <c r="A201" s="42">
        <f t="shared" si="34"/>
        <v>0.98000000000000143</v>
      </c>
      <c r="B201" s="34">
        <f t="shared" si="40"/>
        <v>0.83049737049197125</v>
      </c>
      <c r="C201" s="34">
        <f t="shared" si="41"/>
        <v>0.5570225467662161</v>
      </c>
      <c r="D201" s="34">
        <f t="shared" si="42"/>
        <v>1.4909582660763161</v>
      </c>
      <c r="E201" s="26"/>
      <c r="F201" s="33"/>
      <c r="G201" s="32"/>
      <c r="H201" s="26"/>
      <c r="I201" s="34"/>
      <c r="J201" s="26"/>
      <c r="K201" s="26"/>
      <c r="M201" s="42">
        <f t="shared" si="35"/>
        <v>73.649999999999764</v>
      </c>
      <c r="N201" s="58">
        <f t="shared" si="36"/>
        <v>1.2854349940938194</v>
      </c>
      <c r="O201" s="34">
        <f t="shared" si="37"/>
        <v>0.95955999863096142</v>
      </c>
      <c r="P201" s="34">
        <f t="shared" si="38"/>
        <v>0.28150419007067951</v>
      </c>
      <c r="Q201" s="34">
        <f t="shared" si="39"/>
        <v>3.4086881562581257</v>
      </c>
      <c r="R201" s="26"/>
      <c r="S201" s="33"/>
      <c r="T201" s="32"/>
      <c r="U201" s="26"/>
      <c r="V201" s="34"/>
      <c r="W201" s="26"/>
    </row>
    <row r="202" spans="1:23" x14ac:dyDescent="0.2">
      <c r="A202" s="42">
        <f t="shared" si="34"/>
        <v>0.99000000000000143</v>
      </c>
      <c r="B202" s="34">
        <f t="shared" si="40"/>
        <v>0.8360259786005213</v>
      </c>
      <c r="C202" s="34">
        <f t="shared" si="41"/>
        <v>0.54868986058158642</v>
      </c>
      <c r="D202" s="34">
        <f t="shared" si="42"/>
        <v>1.5236767410179071</v>
      </c>
      <c r="E202" s="26"/>
      <c r="F202" s="33"/>
      <c r="G202" s="32"/>
      <c r="H202" s="26"/>
      <c r="I202" s="34"/>
      <c r="J202" s="26"/>
      <c r="K202" s="26"/>
      <c r="M202" s="42">
        <f t="shared" si="35"/>
        <v>74.324999999999761</v>
      </c>
      <c r="N202" s="58">
        <f t="shared" si="36"/>
        <v>1.2972159665447813</v>
      </c>
      <c r="O202" s="34">
        <f t="shared" si="37"/>
        <v>0.96280972649976249</v>
      </c>
      <c r="P202" s="34">
        <f t="shared" si="38"/>
        <v>0.2701803667135208</v>
      </c>
      <c r="Q202" s="34">
        <f t="shared" si="39"/>
        <v>3.5635813890231871</v>
      </c>
      <c r="R202" s="26"/>
      <c r="S202" s="33"/>
      <c r="T202" s="32"/>
      <c r="U202" s="26"/>
      <c r="V202" s="34"/>
      <c r="W202" s="26"/>
    </row>
    <row r="203" spans="1:23" x14ac:dyDescent="0.2">
      <c r="A203" s="42">
        <f t="shared" si="34"/>
        <v>1.0000000000000013</v>
      </c>
      <c r="B203" s="34">
        <f t="shared" si="40"/>
        <v>0.84147098480789717</v>
      </c>
      <c r="C203" s="34">
        <f t="shared" si="41"/>
        <v>0.54030230586813854</v>
      </c>
      <c r="D203" s="34">
        <f t="shared" si="42"/>
        <v>1.5574077246549067</v>
      </c>
      <c r="E203" s="26"/>
      <c r="F203" s="33"/>
      <c r="G203" s="32"/>
      <c r="H203" s="26"/>
      <c r="I203" s="34"/>
      <c r="J203" s="26"/>
      <c r="K203" s="26"/>
      <c r="M203" s="42">
        <f t="shared" si="35"/>
        <v>74.999999999999758</v>
      </c>
      <c r="N203" s="58">
        <f t="shared" si="36"/>
        <v>1.3089969389957428</v>
      </c>
      <c r="O203" s="34">
        <f t="shared" si="37"/>
        <v>0.96592582628906709</v>
      </c>
      <c r="P203" s="34">
        <f t="shared" si="38"/>
        <v>0.25881904510252501</v>
      </c>
      <c r="Q203" s="34">
        <f t="shared" si="39"/>
        <v>3.7320508075688115</v>
      </c>
      <c r="R203" s="26"/>
      <c r="S203" s="33"/>
      <c r="T203" s="32"/>
      <c r="U203" s="26"/>
      <c r="V203" s="34"/>
      <c r="W203" s="26"/>
    </row>
    <row r="204" spans="1:23" ht="13.5" thickBot="1" x14ac:dyDescent="0.25">
      <c r="A204" s="35"/>
      <c r="B204" s="36"/>
      <c r="C204" s="36"/>
      <c r="D204" s="36"/>
      <c r="E204" s="36"/>
      <c r="F204" s="37"/>
      <c r="G204" s="35"/>
      <c r="H204" s="36"/>
      <c r="I204" s="36"/>
      <c r="J204" s="36"/>
      <c r="K204" s="36"/>
      <c r="M204" s="35"/>
      <c r="N204" s="36"/>
      <c r="O204" s="36"/>
      <c r="P204" s="36"/>
      <c r="Q204" s="36"/>
      <c r="R204" s="36"/>
      <c r="S204" s="37"/>
      <c r="T204" s="35"/>
      <c r="U204" s="36"/>
      <c r="V204" s="36"/>
      <c r="W204" s="36"/>
    </row>
  </sheetData>
  <sheetProtection sheet="1" objects="1" scenarios="1" selectLockedCells="1" selectUnlockedCell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Radians</vt:lpstr>
      <vt:lpstr>Degrees</vt:lpstr>
      <vt:lpstr>Sheet3</vt:lpstr>
      <vt:lpstr>a</vt:lpstr>
      <vt:lpstr>b</vt:lpstr>
      <vt:lpstr>bb</vt:lpstr>
      <vt:lpstr>cc</vt:lpstr>
      <vt:lpstr>d</vt:lpstr>
      <vt:lpstr>degs</vt:lpstr>
      <vt:lpstr>dx</vt:lpstr>
      <vt:lpstr>dxx</vt:lpstr>
      <vt:lpstr>p</vt:lpstr>
      <vt:lpstr>prob</vt:lpstr>
      <vt:lpstr>s</vt:lpstr>
      <vt:lpstr>trials</vt:lpstr>
      <vt:lpstr>x0</vt:lpstr>
      <vt:lpstr>xMax</vt:lpstr>
      <vt:lpstr>xMin</vt:lpstr>
      <vt:lpstr>xx0</vt:lpstr>
      <vt:lpstr>xxMax</vt:lpstr>
      <vt:lpstr>xxMin</vt:lpstr>
    </vt:vector>
  </TitlesOfParts>
  <Company>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Carol Baxter</cp:lastModifiedBy>
  <cp:lastPrinted>2007-05-31T17:30:00Z</cp:lastPrinted>
  <dcterms:created xsi:type="dcterms:W3CDTF">2004-03-16T12:01:20Z</dcterms:created>
  <dcterms:modified xsi:type="dcterms:W3CDTF">2015-07-02T18:03:24Z</dcterms:modified>
</cp:coreProperties>
</file>