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1320" windowWidth="11868" windowHeight="6156" activeTab="0"/>
  </bookViews>
  <sheets>
    <sheet name="Intro" sheetId="1" r:id="rId1"/>
    <sheet name="Scatter" sheetId="2" r:id="rId2"/>
    <sheet name="Outlier" sheetId="3" r:id="rId3"/>
    <sheet name="Outlier II" sheetId="4" r:id="rId4"/>
    <sheet name="Scatter-Curvature-Residuals" sheetId="5" r:id="rId5"/>
    <sheet name="Analysis ToolPak" sheetId="6" r:id="rId6"/>
  </sheets>
  <definedNames/>
  <calcPr fullCalcOnLoad="1"/>
</workbook>
</file>

<file path=xl/comments2.xml><?xml version="1.0" encoding="utf-8"?>
<comments xmlns="http://schemas.openxmlformats.org/spreadsheetml/2006/main">
  <authors>
    <author>Scott Sinex</author>
  </authors>
  <commentList>
    <comment ref="B5" authorId="0">
      <text>
        <r>
          <rPr>
            <sz val="8"/>
            <rFont val="Tahoma"/>
            <family val="2"/>
          </rPr>
          <t>random number function is used to add error to the values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Scott Sinex</author>
  </authors>
  <commentList>
    <comment ref="B14" authorId="0">
      <text>
        <r>
          <rPr>
            <sz val="8"/>
            <rFont val="Tahoma"/>
            <family val="2"/>
          </rPr>
          <t>error in this point only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Scott Sinex</author>
  </authors>
  <commentList>
    <comment ref="B10" authorId="0">
      <text>
        <r>
          <rPr>
            <sz val="8"/>
            <rFont val="Tahoma"/>
            <family val="0"/>
          </rPr>
          <t xml:space="preserve">error in this point only
</t>
        </r>
      </text>
    </comment>
  </commentList>
</comments>
</file>

<file path=xl/comments5.xml><?xml version="1.0" encoding="utf-8"?>
<comments xmlns="http://schemas.openxmlformats.org/spreadsheetml/2006/main">
  <authors>
    <author>Scott Sinex</author>
  </authors>
  <commentList>
    <comment ref="B5" authorId="0">
      <text>
        <r>
          <rPr>
            <sz val="8"/>
            <rFont val="Tahoma"/>
            <family val="0"/>
          </rPr>
          <t xml:space="preserve">random number function is used to add scatter plus a small x-squared term is added to produce curvature
</t>
        </r>
      </text>
    </comment>
    <comment ref="D4" authorId="0">
      <text>
        <r>
          <rPr>
            <sz val="8"/>
            <rFont val="Tahoma"/>
            <family val="0"/>
          </rPr>
          <t xml:space="preserve">= y - y calc
</t>
        </r>
      </text>
    </comment>
  </commentList>
</comments>
</file>

<file path=xl/sharedStrings.xml><?xml version="1.0" encoding="utf-8"?>
<sst xmlns="http://schemas.openxmlformats.org/spreadsheetml/2006/main" count="81" uniqueCount="40">
  <si>
    <t>x</t>
  </si>
  <si>
    <t>y</t>
  </si>
  <si>
    <t xml:space="preserve">m = </t>
  </si>
  <si>
    <t>scatter</t>
  </si>
  <si>
    <t xml:space="preserve"> </t>
  </si>
  <si>
    <t>high</t>
  </si>
  <si>
    <t>low</t>
  </si>
  <si>
    <t>Interactive Scatter Plot</t>
  </si>
  <si>
    <r>
      <t>How does the r</t>
    </r>
    <r>
      <rPr>
        <vertAlign val="superscript"/>
        <sz val="12"/>
        <color indexed="10"/>
        <rFont val="Comic Sans MS"/>
        <family val="4"/>
      </rPr>
      <t>2</t>
    </r>
    <r>
      <rPr>
        <sz val="12"/>
        <color indexed="10"/>
        <rFont val="Comic Sans MS"/>
        <family val="4"/>
      </rPr>
      <t xml:space="preserve"> value vary with scatter of the data points?</t>
    </r>
  </si>
  <si>
    <t xml:space="preserve">slope = </t>
  </si>
  <si>
    <t xml:space="preserve">intercept = </t>
  </si>
  <si>
    <r>
      <t>r</t>
    </r>
    <r>
      <rPr>
        <vertAlign val="superscript"/>
        <sz val="10"/>
        <rFont val="Comic Sans MS"/>
        <family val="4"/>
      </rPr>
      <t>2</t>
    </r>
    <r>
      <rPr>
        <sz val="10"/>
        <rFont val="Comic Sans MS"/>
        <family val="4"/>
      </rPr>
      <t xml:space="preserve"> = </t>
    </r>
  </si>
  <si>
    <t xml:space="preserve">Move the scroll </t>
  </si>
  <si>
    <t xml:space="preserve">bar labeled scatter </t>
  </si>
  <si>
    <t>to see how the</t>
  </si>
  <si>
    <t>points respond.</t>
  </si>
  <si>
    <t>Orange line is regression line</t>
  </si>
  <si>
    <r>
      <t>How does the r</t>
    </r>
    <r>
      <rPr>
        <vertAlign val="superscript"/>
        <sz val="12"/>
        <color indexed="10"/>
        <rFont val="Comic Sans MS"/>
        <family val="4"/>
      </rPr>
      <t>2</t>
    </r>
    <r>
      <rPr>
        <sz val="12"/>
        <color indexed="10"/>
        <rFont val="Comic Sans MS"/>
        <family val="4"/>
      </rPr>
      <t xml:space="preserve"> value vary with scatter of a single datum point?</t>
    </r>
  </si>
  <si>
    <t>above</t>
  </si>
  <si>
    <t>below</t>
  </si>
  <si>
    <r>
      <t>last</t>
    </r>
    <r>
      <rPr>
        <b/>
        <sz val="10"/>
        <rFont val="Comic Sans MS"/>
        <family val="4"/>
      </rPr>
      <t xml:space="preserve"> point responds</t>
    </r>
  </si>
  <si>
    <t>and influences</t>
  </si>
  <si>
    <t>the regression line</t>
  </si>
  <si>
    <r>
      <t>and value of r</t>
    </r>
    <r>
      <rPr>
        <b/>
        <vertAlign val="superscript"/>
        <sz val="10"/>
        <rFont val="Comic Sans MS"/>
        <family val="4"/>
      </rPr>
      <t>2</t>
    </r>
    <r>
      <rPr>
        <b/>
        <sz val="10"/>
        <rFont val="Comic Sans MS"/>
        <family val="4"/>
      </rPr>
      <t>.</t>
    </r>
  </si>
  <si>
    <t>noise/scatter</t>
  </si>
  <si>
    <t>curvature</t>
  </si>
  <si>
    <t>slope =</t>
  </si>
  <si>
    <t>y calc</t>
  </si>
  <si>
    <t>residual</t>
  </si>
  <si>
    <t>none</t>
  </si>
  <si>
    <t>some</t>
  </si>
  <si>
    <t>Scatter, Curvature, and Residuals</t>
  </si>
  <si>
    <r>
      <t>r</t>
    </r>
    <r>
      <rPr>
        <vertAlign val="superscript"/>
        <sz val="10"/>
        <rFont val="Comic Sans MS"/>
        <family val="4"/>
      </rPr>
      <t>2</t>
    </r>
    <r>
      <rPr>
        <sz val="10"/>
        <rFont val="Comic Sans MS"/>
        <family val="4"/>
      </rPr>
      <t xml:space="preserve"> =   </t>
    </r>
  </si>
  <si>
    <r>
      <t>red</t>
    </r>
    <r>
      <rPr>
        <b/>
        <sz val="10"/>
        <rFont val="Comic Sans MS"/>
        <family val="4"/>
      </rPr>
      <t xml:space="preserve"> point responds</t>
    </r>
  </si>
  <si>
    <t>Analysis ToolPak must be loaded for this spreadsheet to function.</t>
  </si>
  <si>
    <t>then select</t>
  </si>
  <si>
    <t>Instructions are given on the last tab.</t>
  </si>
  <si>
    <t>(or click on the arrows)</t>
  </si>
  <si>
    <t>sum of squared residuals =</t>
  </si>
  <si>
    <t>Sinex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</si>
</sst>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00000000"/>
    <numFmt numFmtId="167" formatCode="0.0000"/>
  </numFmts>
  <fonts count="26">
    <font>
      <sz val="10"/>
      <name val="Arial"/>
      <family val="0"/>
    </font>
    <font>
      <sz val="10"/>
      <name val="Comic Sans MS"/>
      <family val="4"/>
    </font>
    <font>
      <vertAlign val="superscript"/>
      <sz val="10"/>
      <name val="Comic Sans MS"/>
      <family val="4"/>
    </font>
    <font>
      <sz val="12"/>
      <color indexed="10"/>
      <name val="Comic Sans MS"/>
      <family val="4"/>
    </font>
    <font>
      <vertAlign val="superscript"/>
      <sz val="12"/>
      <color indexed="10"/>
      <name val="Comic Sans MS"/>
      <family val="4"/>
    </font>
    <font>
      <sz val="12"/>
      <name val="Comic Sans MS"/>
      <family val="4"/>
    </font>
    <font>
      <sz val="12"/>
      <color indexed="12"/>
      <name val="Comic Sans MS"/>
      <family val="4"/>
    </font>
    <font>
      <b/>
      <sz val="10"/>
      <color indexed="2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b/>
      <sz val="10"/>
      <color indexed="53"/>
      <name val="Comic Sans MS"/>
      <family val="4"/>
    </font>
    <font>
      <u val="single"/>
      <sz val="12"/>
      <color indexed="10"/>
      <name val="Comic Sans MS"/>
      <family val="4"/>
    </font>
    <font>
      <sz val="8"/>
      <name val="Tahoma"/>
      <family val="0"/>
    </font>
    <font>
      <b/>
      <u val="single"/>
      <sz val="10"/>
      <name val="Comic Sans MS"/>
      <family val="4"/>
    </font>
    <font>
      <b/>
      <vertAlign val="superscript"/>
      <sz val="10"/>
      <name val="Comic Sans MS"/>
      <family val="4"/>
    </font>
    <font>
      <sz val="20"/>
      <color indexed="53"/>
      <name val="Comic Sans MS"/>
      <family val="4"/>
    </font>
    <font>
      <sz val="10.25"/>
      <name val="Comic Sans MS"/>
      <family val="4"/>
    </font>
    <font>
      <sz val="11"/>
      <name val="Comic Sans MS"/>
      <family val="4"/>
    </font>
    <font>
      <vertAlign val="superscript"/>
      <sz val="11"/>
      <name val="Comic Sans MS"/>
      <family val="4"/>
    </font>
    <font>
      <sz val="9"/>
      <name val="Comic Sans MS"/>
      <family val="4"/>
    </font>
    <font>
      <b/>
      <sz val="10"/>
      <color indexed="12"/>
      <name val="Comic Sans MS"/>
      <family val="4"/>
    </font>
    <font>
      <u val="single"/>
      <sz val="12"/>
      <color indexed="53"/>
      <name val="Comic Sans MS"/>
      <family val="4"/>
    </font>
    <font>
      <b/>
      <sz val="10.25"/>
      <name val="Comic Sans MS"/>
      <family val="4"/>
    </font>
    <font>
      <sz val="10"/>
      <color indexed="10"/>
      <name val="Comic Sans MS"/>
      <family val="4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164" fontId="7" fillId="2" borderId="2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1" fillId="2" borderId="0" xfId="0" applyFont="1" applyFill="1" applyAlignment="1">
      <alignment horizontal="left"/>
    </xf>
    <xf numFmtId="0" fontId="20" fillId="2" borderId="0" xfId="0" applyFont="1" applyFill="1" applyAlignment="1">
      <alignment horizontal="right"/>
    </xf>
    <xf numFmtId="0" fontId="20" fillId="2" borderId="0" xfId="0" applyFont="1" applyFill="1" applyAlignment="1">
      <alignment/>
    </xf>
    <xf numFmtId="2" fontId="1" fillId="2" borderId="0" xfId="0" applyNumberFormat="1" applyFont="1" applyFill="1" applyAlignment="1">
      <alignment horizontal="left"/>
    </xf>
    <xf numFmtId="167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/>
    </xf>
    <xf numFmtId="0" fontId="0" fillId="0" borderId="0" xfId="0" applyBorder="1" applyAlignment="1">
      <alignment/>
    </xf>
    <xf numFmtId="0" fontId="1" fillId="4" borderId="0" xfId="0" applyFont="1" applyFill="1" applyAlignment="1">
      <alignment/>
    </xf>
    <xf numFmtId="0" fontId="9" fillId="2" borderId="0" xfId="2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725"/>
          <c:h val="0.94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backward val="1"/>
            <c:dispEq val="1"/>
            <c:dispRSqr val="1"/>
            <c:trendlineLbl>
              <c:numFmt formatCode="General" sourceLinked="1"/>
            </c:trendlineLbl>
          </c:trendline>
          <c:xVal>
            <c:numRef>
              <c:f>Scatter!$A$5:$A$14</c:f>
              <c:numCache/>
            </c:numRef>
          </c:xVal>
          <c:yVal>
            <c:numRef>
              <c:f>Scatter!$B$5:$B$14</c:f>
              <c:numCache>
                <c:ptCount val="10"/>
                <c:pt idx="0">
                  <c:v>1.0302267002518892</c:v>
                </c:pt>
                <c:pt idx="1">
                  <c:v>1.9118387909319898</c:v>
                </c:pt>
                <c:pt idx="2">
                  <c:v>3.1209068010075565</c:v>
                </c:pt>
                <c:pt idx="3">
                  <c:v>3.748110831234257</c:v>
                </c:pt>
                <c:pt idx="4">
                  <c:v>4.93198992443325</c:v>
                </c:pt>
                <c:pt idx="5">
                  <c:v>6.050377833753148</c:v>
                </c:pt>
                <c:pt idx="6">
                  <c:v>7.002518891687657</c:v>
                </c:pt>
                <c:pt idx="7">
                  <c:v>8.17632241813602</c:v>
                </c:pt>
                <c:pt idx="8">
                  <c:v>8.851385390428211</c:v>
                </c:pt>
                <c:pt idx="9">
                  <c:v>10.20654911838791</c:v>
                </c:pt>
              </c:numCache>
            </c:numRef>
          </c:yVal>
          <c:smooth val="0"/>
        </c:ser>
        <c:axId val="22458596"/>
        <c:axId val="800773"/>
      </c:scatterChart>
      <c:valAx>
        <c:axId val="2245859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x-variable</a:t>
                </a:r>
              </a:p>
            </c:rich>
          </c:tx>
          <c:layout>
            <c:manualLayout>
              <c:xMode val="factor"/>
              <c:yMode val="factor"/>
              <c:x val="0.023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00773"/>
        <c:crosses val="autoZero"/>
        <c:crossBetween val="midCat"/>
        <c:dispUnits/>
      </c:valAx>
      <c:valAx>
        <c:axId val="80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y-variable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45859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72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forward val="1"/>
            <c:backward val="1"/>
            <c:dispEq val="0"/>
            <c:dispRSqr val="0"/>
          </c:trendline>
          <c:xVal>
            <c:numRef>
              <c:f>Outlier!$A$5:$A$14</c:f>
              <c:numCache/>
            </c:numRef>
          </c:xVal>
          <c:yVal>
            <c:numRef>
              <c:f>Outlier!$B$5:$B$14</c:f>
              <c:numCache/>
            </c:numRef>
          </c:yVal>
          <c:smooth val="0"/>
        </c:ser>
        <c:axId val="7206958"/>
        <c:axId val="64862623"/>
      </c:scatterChart>
      <c:valAx>
        <c:axId val="720695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x-variable</a:t>
                </a:r>
              </a:p>
            </c:rich>
          </c:tx>
          <c:layout>
            <c:manualLayout>
              <c:xMode val="factor"/>
              <c:yMode val="factor"/>
              <c:x val="0.023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862623"/>
        <c:crosses val="autoZero"/>
        <c:crossBetween val="midCat"/>
        <c:dispUnits/>
      </c:valAx>
      <c:valAx>
        <c:axId val="6486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y-variable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0695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9472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5"/>
            <c:spPr>
              <a:ln w="3175">
                <a:noFill/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forward val="1"/>
            <c:backward val="1"/>
            <c:dispEq val="0"/>
            <c:dispRSqr val="0"/>
          </c:trendline>
          <c:xVal>
            <c:numRef>
              <c:f>'Outlier II'!$A$5:$A$14</c:f>
              <c:numCache/>
            </c:numRef>
          </c:xVal>
          <c:yVal>
            <c:numRef>
              <c:f>'Outlier II'!$B$5:$B$14</c:f>
              <c:numCache/>
            </c:numRef>
          </c:yVal>
          <c:smooth val="0"/>
        </c:ser>
        <c:axId val="46892696"/>
        <c:axId val="19381081"/>
      </c:scatterChart>
      <c:valAx>
        <c:axId val="4689269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x-variable</a:t>
                </a:r>
              </a:p>
            </c:rich>
          </c:tx>
          <c:layout>
            <c:manualLayout>
              <c:xMode val="factor"/>
              <c:yMode val="factor"/>
              <c:x val="0.023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81081"/>
        <c:crosses val="autoZero"/>
        <c:crossBetween val="midCat"/>
        <c:dispUnits/>
      </c:valAx>
      <c:valAx>
        <c:axId val="1938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y-variable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89269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3375"/>
          <c:w val="0.934"/>
          <c:h val="0.8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'Scatter-Curvature-Residuals'!$A$5:$A$17</c:f>
              <c:numCache/>
            </c:numRef>
          </c:xVal>
          <c:yVal>
            <c:numRef>
              <c:f>'Scatter-Curvature-Residuals'!$B$5:$B$17</c:f>
              <c:numCache>
                <c:ptCount val="13"/>
                <c:pt idx="0">
                  <c:v>0</c:v>
                </c:pt>
                <c:pt idx="1">
                  <c:v>2.002</c:v>
                </c:pt>
                <c:pt idx="2">
                  <c:v>4.008</c:v>
                </c:pt>
                <c:pt idx="3">
                  <c:v>6.718</c:v>
                </c:pt>
                <c:pt idx="4">
                  <c:v>7.332</c:v>
                </c:pt>
                <c:pt idx="5">
                  <c:v>10.75</c:v>
                </c:pt>
                <c:pt idx="6">
                  <c:v>11.372</c:v>
                </c:pt>
                <c:pt idx="7">
                  <c:v>14.798</c:v>
                </c:pt>
                <c:pt idx="8">
                  <c:v>16.128</c:v>
                </c:pt>
                <c:pt idx="9">
                  <c:v>18.862</c:v>
                </c:pt>
                <c:pt idx="10">
                  <c:v>20.9</c:v>
                </c:pt>
                <c:pt idx="11">
                  <c:v>22.242</c:v>
                </c:pt>
                <c:pt idx="12">
                  <c:v>24.988</c:v>
                </c:pt>
              </c:numCache>
            </c:numRef>
          </c:yVal>
          <c:smooth val="0"/>
        </c:ser>
        <c:axId val="40212002"/>
        <c:axId val="26363699"/>
      </c:scatterChart>
      <c:valAx>
        <c:axId val="4021200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x-variable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63699"/>
        <c:crosses val="autoZero"/>
        <c:crossBetween val="midCat"/>
        <c:dispUnits/>
        <c:majorUnit val="2"/>
      </c:valAx>
      <c:valAx>
        <c:axId val="2636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y-variable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21200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RESIDUALS PLOT</a:t>
            </a:r>
          </a:p>
        </c:rich>
      </c:tx>
      <c:layout>
        <c:manualLayout>
          <c:xMode val="factor"/>
          <c:yMode val="factor"/>
          <c:x val="0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205"/>
          <c:w val="0.964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'Scatter-Curvature-Residuals'!$A$5:$A$17</c:f>
              <c:numCache/>
            </c:numRef>
          </c:xVal>
          <c:yVal>
            <c:numRef>
              <c:f>'Scatter-Curvature-Residuals'!$D$5:$D$17</c:f>
              <c:numCache>
                <c:ptCount val="13"/>
                <c:pt idx="0">
                  <c:v>0.11</c:v>
                </c:pt>
                <c:pt idx="1">
                  <c:v>0.04</c:v>
                </c:pt>
                <c:pt idx="2">
                  <c:v>-0.03</c:v>
                </c:pt>
                <c:pt idx="3">
                  <c:v>0.61</c:v>
                </c:pt>
                <c:pt idx="4">
                  <c:v>-0.84</c:v>
                </c:pt>
                <c:pt idx="5">
                  <c:v>0.5</c:v>
                </c:pt>
                <c:pt idx="6">
                  <c:v>-0.94</c:v>
                </c:pt>
                <c:pt idx="7">
                  <c:v>0.41</c:v>
                </c:pt>
                <c:pt idx="8">
                  <c:v>-0.33</c:v>
                </c:pt>
                <c:pt idx="9">
                  <c:v>0.34</c:v>
                </c:pt>
                <c:pt idx="10">
                  <c:v>0.3</c:v>
                </c:pt>
                <c:pt idx="11">
                  <c:v>-0.42</c:v>
                </c:pt>
                <c:pt idx="12">
                  <c:v>0.25</c:v>
                </c:pt>
              </c:numCache>
            </c:numRef>
          </c:yVal>
          <c:smooth val="0"/>
        </c:ser>
        <c:axId val="35946700"/>
        <c:axId val="55084845"/>
      </c:scatterChart>
      <c:valAx>
        <c:axId val="3594670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x-variable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84845"/>
        <c:crossesAt val="0"/>
        <c:crossBetween val="midCat"/>
        <c:dispUnits/>
        <c:majorUnit val="2"/>
      </c:valAx>
      <c:valAx>
        <c:axId val="55084845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crossAx val="3594670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8</xdr:row>
      <xdr:rowOff>9525</xdr:rowOff>
    </xdr:from>
    <xdr:ext cx="3429000" cy="762000"/>
    <xdr:sp>
      <xdr:nvSpPr>
        <xdr:cNvPr id="1" name="TextBox 1"/>
        <xdr:cNvSpPr txBox="1">
          <a:spLocks noChangeArrowheads="1"/>
        </xdr:cNvSpPr>
      </xdr:nvSpPr>
      <xdr:spPr>
        <a:xfrm>
          <a:off x="2038350" y="1304925"/>
          <a:ext cx="34290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FF6600"/>
              </a:solidFill>
            </a:rPr>
            <a:t>Discovering Goodness of Fit 
of a Regression Line to Data</a:t>
          </a:r>
        </a:p>
      </xdr:txBody>
    </xdr:sp>
    <xdr:clientData/>
  </xdr:oneCellAnchor>
  <xdr:twoCellAnchor>
    <xdr:from>
      <xdr:col>1</xdr:col>
      <xdr:colOff>209550</xdr:colOff>
      <xdr:row>18</xdr:row>
      <xdr:rowOff>152400</xdr:rowOff>
    </xdr:from>
    <xdr:to>
      <xdr:col>1</xdr:col>
      <xdr:colOff>209550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819150" y="3143250"/>
          <a:ext cx="0" cy="5048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285750</xdr:colOff>
      <xdr:row>18</xdr:row>
      <xdr:rowOff>66675</xdr:rowOff>
    </xdr:from>
    <xdr:ext cx="1238250" cy="257175"/>
    <xdr:sp>
      <xdr:nvSpPr>
        <xdr:cNvPr id="3" name="TextBox 3"/>
        <xdr:cNvSpPr txBox="1">
          <a:spLocks noChangeArrowheads="1"/>
        </xdr:cNvSpPr>
      </xdr:nvSpPr>
      <xdr:spPr>
        <a:xfrm>
          <a:off x="895350" y="3057525"/>
          <a:ext cx="1238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click on the tabs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19050</xdr:rowOff>
    </xdr:from>
    <xdr:to>
      <xdr:col>9</xdr:col>
      <xdr:colOff>304800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1314450" y="533400"/>
        <a:ext cx="44862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2</xdr:row>
      <xdr:rowOff>19050</xdr:rowOff>
    </xdr:from>
    <xdr:to>
      <xdr:col>10</xdr:col>
      <xdr:colOff>409575</xdr:colOff>
      <xdr:row>3</xdr:row>
      <xdr:rowOff>142875</xdr:rowOff>
    </xdr:to>
    <xdr:sp>
      <xdr:nvSpPr>
        <xdr:cNvPr id="2" name="Line 7"/>
        <xdr:cNvSpPr>
          <a:spLocks/>
        </xdr:cNvSpPr>
      </xdr:nvSpPr>
      <xdr:spPr>
        <a:xfrm flipH="1" flipV="1">
          <a:off x="6248400" y="533400"/>
          <a:ext cx="114300" cy="3143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28575</xdr:rowOff>
    </xdr:from>
    <xdr:to>
      <xdr:col>9</xdr:col>
      <xdr:colOff>285750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295400" y="542925"/>
        <a:ext cx="44862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409575</xdr:colOff>
      <xdr:row>3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6181725" y="542925"/>
          <a:ext cx="180975" cy="304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152400</xdr:colOff>
      <xdr:row>5</xdr:row>
      <xdr:rowOff>28575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5648325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28575</xdr:rowOff>
    </xdr:from>
    <xdr:to>
      <xdr:col>9</xdr:col>
      <xdr:colOff>285750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295400" y="542925"/>
        <a:ext cx="4486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409575</xdr:colOff>
      <xdr:row>3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6181725" y="542925"/>
          <a:ext cx="180975" cy="304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152400</xdr:colOff>
      <xdr:row>5</xdr:row>
      <xdr:rowOff>28575</xdr:rowOff>
    </xdr:from>
    <xdr:ext cx="76200" cy="200025"/>
    <xdr:sp>
      <xdr:nvSpPr>
        <xdr:cNvPr id="3" name="TextBox 5"/>
        <xdr:cNvSpPr txBox="1">
          <a:spLocks noChangeArrowheads="1"/>
        </xdr:cNvSpPr>
      </xdr:nvSpPr>
      <xdr:spPr>
        <a:xfrm>
          <a:off x="5648325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66675</xdr:rowOff>
    </xdr:from>
    <xdr:to>
      <xdr:col>11</xdr:col>
      <xdr:colOff>533400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276475" y="714375"/>
        <a:ext cx="47720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16</xdr:row>
      <xdr:rowOff>47625</xdr:rowOff>
    </xdr:from>
    <xdr:to>
      <xdr:col>11</xdr:col>
      <xdr:colOff>542925</xdr:colOff>
      <xdr:row>23</xdr:row>
      <xdr:rowOff>47625</xdr:rowOff>
    </xdr:to>
    <xdr:graphicFrame>
      <xdr:nvGraphicFramePr>
        <xdr:cNvPr id="2" name="Chart 4"/>
        <xdr:cNvGraphicFramePr/>
      </xdr:nvGraphicFramePr>
      <xdr:xfrm>
        <a:off x="2276475" y="3257550"/>
        <a:ext cx="4781550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4</xdr:col>
      <xdr:colOff>409575</xdr:colOff>
      <xdr:row>22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7432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</xdr:row>
      <xdr:rowOff>104775</xdr:rowOff>
    </xdr:from>
    <xdr:to>
      <xdr:col>11</xdr:col>
      <xdr:colOff>457200</xdr:colOff>
      <xdr:row>23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266700"/>
          <a:ext cx="34099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0</xdr:rowOff>
    </xdr:from>
    <xdr:to>
      <xdr:col>1</xdr:col>
      <xdr:colOff>295275</xdr:colOff>
      <xdr:row>1</xdr:row>
      <xdr:rowOff>142875</xdr:rowOff>
    </xdr:to>
    <xdr:sp>
      <xdr:nvSpPr>
        <xdr:cNvPr id="3" name="Oval 9"/>
        <xdr:cNvSpPr>
          <a:spLocks/>
        </xdr:cNvSpPr>
      </xdr:nvSpPr>
      <xdr:spPr>
        <a:xfrm>
          <a:off x="438150" y="0"/>
          <a:ext cx="466725" cy="3048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</xdr:row>
      <xdr:rowOff>133350</xdr:rowOff>
    </xdr:from>
    <xdr:to>
      <xdr:col>6</xdr:col>
      <xdr:colOff>161925</xdr:colOff>
      <xdr:row>4</xdr:row>
      <xdr:rowOff>133350</xdr:rowOff>
    </xdr:to>
    <xdr:sp>
      <xdr:nvSpPr>
        <xdr:cNvPr id="4" name="Line 3"/>
        <xdr:cNvSpPr>
          <a:spLocks/>
        </xdr:cNvSpPr>
      </xdr:nvSpPr>
      <xdr:spPr>
        <a:xfrm flipV="1">
          <a:off x="3276600" y="781050"/>
          <a:ext cx="5429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57150</xdr:rowOff>
    </xdr:from>
    <xdr:to>
      <xdr:col>1</xdr:col>
      <xdr:colOff>28575</xdr:colOff>
      <xdr:row>17</xdr:row>
      <xdr:rowOff>57150</xdr:rowOff>
    </xdr:to>
    <xdr:sp>
      <xdr:nvSpPr>
        <xdr:cNvPr id="5" name="Line 10"/>
        <xdr:cNvSpPr>
          <a:spLocks/>
        </xdr:cNvSpPr>
      </xdr:nvSpPr>
      <xdr:spPr>
        <a:xfrm flipV="1">
          <a:off x="95250" y="2809875"/>
          <a:ext cx="5429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tabSelected="1" workbookViewId="0" topLeftCell="A1">
      <selection activeCell="L28" sqref="L28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1"/>
      <c r="B16" s="1"/>
      <c r="C16" s="1"/>
      <c r="D16" s="33" t="s">
        <v>34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33" t="s">
        <v>36</v>
      </c>
      <c r="F17" s="33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28"/>
  <sheetViews>
    <sheetView workbookViewId="0" topLeftCell="A1">
      <selection activeCell="K22" sqref="K22"/>
    </sheetView>
  </sheetViews>
  <sheetFormatPr defaultColWidth="9.140625" defaultRowHeight="12.75"/>
  <cols>
    <col min="1" max="4" width="9.140625" style="4" customWidth="1"/>
    <col min="5" max="5" width="7.421875" style="4" customWidth="1"/>
    <col min="6" max="6" width="12.28125" style="4" customWidth="1"/>
    <col min="7" max="7" width="8.140625" style="4" customWidth="1"/>
    <col min="8" max="8" width="9.140625" style="4" customWidth="1"/>
    <col min="9" max="9" width="8.8515625" style="4" customWidth="1"/>
    <col min="10" max="10" width="7.00390625" style="4" customWidth="1"/>
    <col min="11" max="11" width="13.421875" style="4" customWidth="1"/>
    <col min="12" max="16384" width="9.140625" style="4" customWidth="1"/>
  </cols>
  <sheetData>
    <row r="1" spans="1:12" s="10" customFormat="1" ht="19.5">
      <c r="A1" s="19" t="s">
        <v>7</v>
      </c>
      <c r="B1" s="9"/>
      <c r="C1" s="9"/>
      <c r="D1" s="9"/>
      <c r="E1" s="9"/>
      <c r="F1" s="9"/>
      <c r="G1" s="9"/>
      <c r="H1" s="9"/>
      <c r="I1" s="9"/>
      <c r="J1" s="13" t="s">
        <v>5</v>
      </c>
      <c r="K1" s="14" t="s">
        <v>6</v>
      </c>
      <c r="L1" s="9"/>
    </row>
    <row r="2" spans="1:12" s="11" customFormat="1" ht="21">
      <c r="A2" s="8" t="s">
        <v>8</v>
      </c>
      <c r="B2" s="8"/>
      <c r="C2" s="8"/>
      <c r="D2" s="8"/>
      <c r="E2" s="8"/>
      <c r="F2" s="8"/>
      <c r="G2" s="8"/>
      <c r="H2" s="8"/>
      <c r="I2" s="12" t="s">
        <v>3</v>
      </c>
      <c r="J2" s="8"/>
      <c r="K2" s="8"/>
      <c r="L2" s="8"/>
    </row>
    <row r="3" spans="1:12" ht="15">
      <c r="A3" s="2"/>
      <c r="B3" s="2"/>
      <c r="C3" s="2"/>
      <c r="D3" s="2"/>
      <c r="E3" s="2" t="s">
        <v>2</v>
      </c>
      <c r="F3" s="2">
        <v>1</v>
      </c>
      <c r="G3" s="2" t="s">
        <v>4</v>
      </c>
      <c r="H3" s="2"/>
      <c r="I3" s="2">
        <v>397</v>
      </c>
      <c r="J3" s="2"/>
      <c r="K3" s="2"/>
      <c r="L3" s="2"/>
    </row>
    <row r="4" spans="1:12" ht="15.75" thickBot="1">
      <c r="A4" s="5" t="s">
        <v>0</v>
      </c>
      <c r="B4" s="5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5">
      <c r="A5" s="6">
        <v>1</v>
      </c>
      <c r="B5" s="6">
        <f>$F$3*A5+RANDBETWEEN(-100,100)/$I$3</f>
        <v>0.9219143576826196</v>
      </c>
      <c r="C5" s="2">
        <v>1</v>
      </c>
      <c r="D5" s="2"/>
      <c r="E5" s="2"/>
      <c r="F5" s="2"/>
      <c r="G5" s="2"/>
      <c r="H5" s="2"/>
      <c r="I5" s="2"/>
      <c r="J5" s="2"/>
      <c r="K5" s="17" t="s">
        <v>12</v>
      </c>
      <c r="L5" s="2"/>
    </row>
    <row r="6" spans="1:12" ht="16.5">
      <c r="A6" s="6">
        <v>2</v>
      </c>
      <c r="B6" s="6">
        <f>$F$3*A6+RANDBETWEEN(-100,100)/$I$3</f>
        <v>2.09823677581864</v>
      </c>
      <c r="C6" s="2">
        <v>2</v>
      </c>
      <c r="D6" s="2"/>
      <c r="E6" s="2"/>
      <c r="F6" s="2"/>
      <c r="G6" s="2"/>
      <c r="H6" s="2"/>
      <c r="I6" s="2"/>
      <c r="J6" s="2"/>
      <c r="K6" s="17" t="s">
        <v>13</v>
      </c>
      <c r="L6" s="2"/>
    </row>
    <row r="7" spans="1:12" ht="16.5">
      <c r="A7" s="6">
        <v>3</v>
      </c>
      <c r="B7" s="6">
        <f>$F$3*A7+RANDBETWEEN(-100,100)/$I$3</f>
        <v>3.211586901763224</v>
      </c>
      <c r="C7" s="2">
        <v>3</v>
      </c>
      <c r="D7" s="2"/>
      <c r="E7" s="2"/>
      <c r="F7" s="2"/>
      <c r="G7" s="2"/>
      <c r="H7" s="2"/>
      <c r="I7" s="2"/>
      <c r="J7" s="2"/>
      <c r="K7" s="17" t="s">
        <v>37</v>
      </c>
      <c r="L7" s="2"/>
    </row>
    <row r="8" spans="1:12" ht="16.5">
      <c r="A8" s="6">
        <v>4</v>
      </c>
      <c r="B8" s="6">
        <f>$F$3*A8+RANDBETWEEN(-100,100)/$I$3</f>
        <v>3.831234256926952</v>
      </c>
      <c r="C8" s="2">
        <v>4</v>
      </c>
      <c r="D8" s="2"/>
      <c r="E8" s="2"/>
      <c r="F8" s="2"/>
      <c r="G8" s="2"/>
      <c r="H8" s="2"/>
      <c r="I8" s="2"/>
      <c r="J8" s="2"/>
      <c r="K8" s="17" t="s">
        <v>14</v>
      </c>
      <c r="L8" s="2"/>
    </row>
    <row r="9" spans="1:12" ht="16.5">
      <c r="A9" s="6">
        <v>5</v>
      </c>
      <c r="B9" s="6">
        <f>$F$3*A9+RANDBETWEEN(-100,100)/$I$3</f>
        <v>5.156171284634761</v>
      </c>
      <c r="C9" s="2">
        <v>5</v>
      </c>
      <c r="D9" s="2"/>
      <c r="E9" s="2"/>
      <c r="F9" s="2"/>
      <c r="G9" s="2"/>
      <c r="H9" s="2"/>
      <c r="I9" s="2"/>
      <c r="J9" s="2"/>
      <c r="K9" s="17" t="s">
        <v>15</v>
      </c>
      <c r="L9" s="2"/>
    </row>
    <row r="10" spans="1:12" ht="15.75">
      <c r="A10" s="6">
        <v>6</v>
      </c>
      <c r="B10" s="6">
        <f>$F$3*A10+RANDBETWEEN(-100,100)/$I$3</f>
        <v>6.055415617128464</v>
      </c>
      <c r="C10" s="2">
        <v>6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ht="15.75">
      <c r="A11" s="6">
        <v>7</v>
      </c>
      <c r="B11" s="6">
        <f>$F$3*A11+RANDBETWEEN(-100,100)/$I$3</f>
        <v>6.7808564231738035</v>
      </c>
      <c r="C11" s="2">
        <v>7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6">
        <v>8</v>
      </c>
      <c r="B12" s="6">
        <f>$F$3*A12+RANDBETWEEN(-100,100)/$I$3</f>
        <v>7.8841309823677586</v>
      </c>
      <c r="C12" s="2">
        <v>8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6">
        <v>9</v>
      </c>
      <c r="B13" s="6">
        <f>$F$3*A13+RANDBETWEEN(-100,100)/$I$3</f>
        <v>9.07808564231738</v>
      </c>
      <c r="C13" s="2">
        <v>9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6">
        <v>10</v>
      </c>
      <c r="B14" s="6">
        <f>$F$3*A14+RANDBETWEEN(-100,100)/$I$3</f>
        <v>9.94962216624685</v>
      </c>
      <c r="C14" s="2">
        <v>10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6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8" thickBot="1">
      <c r="A17" s="18" t="s">
        <v>16</v>
      </c>
      <c r="B17" s="2"/>
      <c r="C17" s="2"/>
      <c r="D17" s="3" t="s">
        <v>9</v>
      </c>
      <c r="E17" s="16">
        <f>SLOPE(B5:B14,A5:A14)</f>
        <v>0.9892069307686435</v>
      </c>
      <c r="F17" s="7" t="s">
        <v>10</v>
      </c>
      <c r="G17" s="16">
        <f>INTERCEPT(B5:B14,A5:A14)</f>
        <v>0.05608732157850582</v>
      </c>
      <c r="H17" s="7" t="s">
        <v>11</v>
      </c>
      <c r="I17" s="15">
        <f>RSQ(B5:B14,A5:A14)</f>
        <v>0.9978144123761602</v>
      </c>
      <c r="J17" s="2"/>
      <c r="K17" s="2"/>
      <c r="L17" s="2"/>
    </row>
    <row r="18" spans="1:12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36" t="s">
        <v>39</v>
      </c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hyperlinks>
    <hyperlink ref="K22" r:id="rId1" display="Sinex 2003"/>
  </hyperlinks>
  <printOptions/>
  <pageMargins left="0.75" right="0.75" top="1" bottom="1" header="0.5" footer="0.5"/>
  <pageSetup horizontalDpi="300" verticalDpi="300" orientation="landscape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8"/>
  <sheetViews>
    <sheetView workbookViewId="0" topLeftCell="A1">
      <selection activeCell="F20" sqref="F20"/>
    </sheetView>
  </sheetViews>
  <sheetFormatPr defaultColWidth="9.140625" defaultRowHeight="12.75"/>
  <cols>
    <col min="1" max="4" width="9.140625" style="4" customWidth="1"/>
    <col min="5" max="5" width="7.421875" style="4" customWidth="1"/>
    <col min="6" max="6" width="12.28125" style="4" customWidth="1"/>
    <col min="7" max="7" width="8.140625" style="4" customWidth="1"/>
    <col min="8" max="8" width="9.140625" style="4" customWidth="1"/>
    <col min="9" max="9" width="8.8515625" style="4" customWidth="1"/>
    <col min="10" max="10" width="7.00390625" style="4" customWidth="1"/>
    <col min="11" max="11" width="13.421875" style="4" customWidth="1"/>
    <col min="12" max="16384" width="9.140625" style="4" customWidth="1"/>
  </cols>
  <sheetData>
    <row r="1" spans="1:12" s="10" customFormat="1" ht="19.5">
      <c r="A1" s="19" t="s">
        <v>7</v>
      </c>
      <c r="B1" s="9"/>
      <c r="C1" s="9"/>
      <c r="D1" s="9"/>
      <c r="E1" s="9"/>
      <c r="F1" s="9"/>
      <c r="G1" s="9"/>
      <c r="H1" s="9"/>
      <c r="I1" s="9"/>
      <c r="J1" s="13" t="s">
        <v>18</v>
      </c>
      <c r="K1" s="14" t="s">
        <v>19</v>
      </c>
      <c r="L1" s="9"/>
    </row>
    <row r="2" spans="1:12" s="11" customFormat="1" ht="21">
      <c r="A2" s="8" t="s">
        <v>17</v>
      </c>
      <c r="B2" s="8"/>
      <c r="C2" s="8"/>
      <c r="D2" s="8"/>
      <c r="E2" s="8"/>
      <c r="F2" s="8"/>
      <c r="G2" s="8"/>
      <c r="H2" s="8"/>
      <c r="I2" s="12" t="s">
        <v>3</v>
      </c>
      <c r="J2" s="8"/>
      <c r="K2" s="8"/>
      <c r="L2" s="8"/>
    </row>
    <row r="3" spans="1:12" ht="15">
      <c r="A3" s="2"/>
      <c r="B3" s="2"/>
      <c r="C3" s="2"/>
      <c r="D3" s="2"/>
      <c r="E3" s="2" t="s">
        <v>2</v>
      </c>
      <c r="F3" s="2">
        <v>1</v>
      </c>
      <c r="G3" s="2" t="s">
        <v>4</v>
      </c>
      <c r="H3" s="2"/>
      <c r="I3" s="2">
        <v>200</v>
      </c>
      <c r="J3" s="2"/>
      <c r="K3" s="2"/>
      <c r="L3" s="2"/>
    </row>
    <row r="4" spans="1:12" ht="15.75" thickBot="1">
      <c r="A4" s="5" t="s">
        <v>0</v>
      </c>
      <c r="B4" s="5" t="s">
        <v>1</v>
      </c>
      <c r="C4" s="2"/>
      <c r="D4" s="2"/>
      <c r="E4" s="2"/>
      <c r="F4" s="2"/>
      <c r="G4" s="2"/>
      <c r="H4" s="2"/>
      <c r="I4" s="2">
        <f>200-I3</f>
        <v>0</v>
      </c>
      <c r="J4" s="2"/>
      <c r="K4" s="2"/>
      <c r="L4" s="2"/>
    </row>
    <row r="5" spans="1:12" ht="16.5">
      <c r="A5" s="6">
        <v>1</v>
      </c>
      <c r="B5" s="6">
        <f>$F$3*A5</f>
        <v>1</v>
      </c>
      <c r="C5" s="2">
        <v>1</v>
      </c>
      <c r="D5" s="2"/>
      <c r="E5" s="2"/>
      <c r="F5" s="2"/>
      <c r="G5" s="2"/>
      <c r="H5" s="2"/>
      <c r="I5" s="2"/>
      <c r="J5" s="2"/>
      <c r="K5" s="17" t="s">
        <v>12</v>
      </c>
      <c r="L5" s="2"/>
    </row>
    <row r="6" spans="1:12" ht="16.5">
      <c r="A6" s="6">
        <v>2</v>
      </c>
      <c r="B6" s="6">
        <f aca="true" t="shared" si="0" ref="B6:B13">$F$3*A6</f>
        <v>2</v>
      </c>
      <c r="C6" s="2">
        <v>2</v>
      </c>
      <c r="D6" s="2"/>
      <c r="E6" s="2"/>
      <c r="F6" s="2"/>
      <c r="G6" s="2"/>
      <c r="H6" s="2"/>
      <c r="I6" s="2"/>
      <c r="J6" s="2"/>
      <c r="K6" s="17" t="s">
        <v>13</v>
      </c>
      <c r="L6" s="2"/>
    </row>
    <row r="7" spans="1:12" ht="16.5">
      <c r="A7" s="6">
        <v>3</v>
      </c>
      <c r="B7" s="6">
        <f t="shared" si="0"/>
        <v>3</v>
      </c>
      <c r="C7" s="2">
        <v>3</v>
      </c>
      <c r="D7" s="2"/>
      <c r="E7" s="2"/>
      <c r="F7" s="2"/>
      <c r="G7" s="2"/>
      <c r="H7" s="2"/>
      <c r="I7" s="2"/>
      <c r="J7" s="2"/>
      <c r="K7" s="17" t="s">
        <v>37</v>
      </c>
      <c r="L7" s="2"/>
    </row>
    <row r="8" spans="1:12" ht="16.5">
      <c r="A8" s="6">
        <v>4</v>
      </c>
      <c r="B8" s="6">
        <f t="shared" si="0"/>
        <v>4</v>
      </c>
      <c r="C8" s="2">
        <v>4</v>
      </c>
      <c r="D8" s="2"/>
      <c r="E8" s="2"/>
      <c r="F8" s="2"/>
      <c r="G8" s="2"/>
      <c r="H8" s="2"/>
      <c r="I8" s="2"/>
      <c r="J8" s="2"/>
      <c r="K8" s="17" t="s">
        <v>14</v>
      </c>
      <c r="L8" s="2"/>
    </row>
    <row r="9" spans="1:12" ht="16.5">
      <c r="A9" s="6">
        <v>5</v>
      </c>
      <c r="B9" s="6">
        <f t="shared" si="0"/>
        <v>5</v>
      </c>
      <c r="C9" s="2">
        <v>5</v>
      </c>
      <c r="D9" s="2"/>
      <c r="E9" s="2"/>
      <c r="F9" s="2"/>
      <c r="G9" s="2"/>
      <c r="H9" s="2"/>
      <c r="I9" s="2"/>
      <c r="J9" s="2"/>
      <c r="K9" s="20" t="s">
        <v>20</v>
      </c>
      <c r="L9" s="2"/>
    </row>
    <row r="10" spans="1:12" ht="16.5">
      <c r="A10" s="6">
        <v>6</v>
      </c>
      <c r="B10" s="6">
        <f t="shared" si="0"/>
        <v>6</v>
      </c>
      <c r="C10" s="2">
        <v>6</v>
      </c>
      <c r="D10" s="2"/>
      <c r="E10" s="2"/>
      <c r="F10" s="2"/>
      <c r="G10" s="2"/>
      <c r="H10" s="2"/>
      <c r="I10" s="2"/>
      <c r="J10" s="2"/>
      <c r="K10" s="17" t="s">
        <v>21</v>
      </c>
      <c r="L10" s="2"/>
    </row>
    <row r="11" spans="1:12" ht="16.5">
      <c r="A11" s="6">
        <v>7</v>
      </c>
      <c r="B11" s="6">
        <f t="shared" si="0"/>
        <v>7</v>
      </c>
      <c r="C11" s="2">
        <v>7</v>
      </c>
      <c r="D11" s="2"/>
      <c r="E11" s="2"/>
      <c r="F11" s="2"/>
      <c r="G11" s="2"/>
      <c r="H11" s="2"/>
      <c r="I11" s="2"/>
      <c r="J11" s="2"/>
      <c r="K11" s="17" t="s">
        <v>22</v>
      </c>
      <c r="L11" s="2"/>
    </row>
    <row r="12" spans="1:12" ht="16.5">
      <c r="A12" s="6">
        <v>8</v>
      </c>
      <c r="B12" s="6">
        <f t="shared" si="0"/>
        <v>8</v>
      </c>
      <c r="C12" s="2">
        <v>8</v>
      </c>
      <c r="D12" s="2"/>
      <c r="E12" s="2"/>
      <c r="F12" s="2"/>
      <c r="G12" s="2"/>
      <c r="H12" s="2"/>
      <c r="I12" s="2"/>
      <c r="J12" s="2"/>
      <c r="K12" s="17" t="s">
        <v>23</v>
      </c>
      <c r="L12" s="2"/>
    </row>
    <row r="13" spans="1:12" ht="15">
      <c r="A13" s="6">
        <v>9</v>
      </c>
      <c r="B13" s="6">
        <f t="shared" si="0"/>
        <v>9</v>
      </c>
      <c r="C13" s="2">
        <v>9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6">
        <v>10</v>
      </c>
      <c r="B14" s="6">
        <f>$F$3*A14+$I$4</f>
        <v>10</v>
      </c>
      <c r="C14" s="2">
        <v>10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6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8" thickBot="1">
      <c r="A17" s="18" t="s">
        <v>16</v>
      </c>
      <c r="B17" s="2"/>
      <c r="C17" s="2"/>
      <c r="D17" s="3" t="s">
        <v>9</v>
      </c>
      <c r="E17" s="16">
        <f>SLOPE(B5:B14,A5:A14)</f>
        <v>1</v>
      </c>
      <c r="F17" s="7" t="s">
        <v>10</v>
      </c>
      <c r="G17" s="16">
        <f>INTERCEPT(B5:B14,A5:A14)</f>
        <v>0</v>
      </c>
      <c r="H17" s="7" t="s">
        <v>32</v>
      </c>
      <c r="I17" s="15">
        <f>RSQ(B5:B14,A5:A14)</f>
        <v>1</v>
      </c>
      <c r="J17" s="2"/>
      <c r="K17" s="2"/>
      <c r="L17" s="2"/>
    </row>
    <row r="18" spans="1:12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36" t="s">
        <v>39</v>
      </c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hyperlinks>
    <hyperlink ref="K22" r:id="rId1" display="Sinex 2003"/>
  </hyperlinks>
  <printOptions/>
  <pageMargins left="0.75" right="0.75" top="1" bottom="1" header="0.5" footer="0.5"/>
  <pageSetup horizontalDpi="300" verticalDpi="300" orientation="landscape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8"/>
  <sheetViews>
    <sheetView workbookViewId="0" topLeftCell="A1">
      <selection activeCell="K28" sqref="K28"/>
    </sheetView>
  </sheetViews>
  <sheetFormatPr defaultColWidth="9.140625" defaultRowHeight="12.75"/>
  <cols>
    <col min="1" max="4" width="9.140625" style="4" customWidth="1"/>
    <col min="5" max="5" width="7.421875" style="4" customWidth="1"/>
    <col min="6" max="6" width="12.28125" style="4" customWidth="1"/>
    <col min="7" max="7" width="8.140625" style="4" customWidth="1"/>
    <col min="8" max="8" width="9.140625" style="4" customWidth="1"/>
    <col min="9" max="9" width="8.8515625" style="4" customWidth="1"/>
    <col min="10" max="10" width="7.00390625" style="4" customWidth="1"/>
    <col min="11" max="11" width="13.421875" style="4" customWidth="1"/>
    <col min="12" max="16384" width="9.140625" style="4" customWidth="1"/>
  </cols>
  <sheetData>
    <row r="1" spans="1:12" s="10" customFormat="1" ht="19.5">
      <c r="A1" s="19" t="s">
        <v>7</v>
      </c>
      <c r="B1" s="9"/>
      <c r="C1" s="9"/>
      <c r="D1" s="9"/>
      <c r="E1" s="9"/>
      <c r="F1" s="9"/>
      <c r="G1" s="9"/>
      <c r="H1" s="9"/>
      <c r="I1" s="9"/>
      <c r="J1" s="13" t="s">
        <v>18</v>
      </c>
      <c r="K1" s="14" t="s">
        <v>19</v>
      </c>
      <c r="L1" s="9"/>
    </row>
    <row r="2" spans="1:12" s="11" customFormat="1" ht="21">
      <c r="A2" s="8" t="s">
        <v>17</v>
      </c>
      <c r="B2" s="8"/>
      <c r="C2" s="8"/>
      <c r="D2" s="8"/>
      <c r="E2" s="8"/>
      <c r="F2" s="8"/>
      <c r="G2" s="8"/>
      <c r="H2" s="8"/>
      <c r="I2" s="12" t="s">
        <v>3</v>
      </c>
      <c r="J2" s="8"/>
      <c r="K2" s="8"/>
      <c r="L2" s="8"/>
    </row>
    <row r="3" spans="1:12" ht="15">
      <c r="A3" s="2"/>
      <c r="B3" s="2"/>
      <c r="C3" s="2"/>
      <c r="D3" s="2"/>
      <c r="E3" s="2" t="s">
        <v>2</v>
      </c>
      <c r="F3" s="2">
        <v>1</v>
      </c>
      <c r="G3" s="2" t="s">
        <v>4</v>
      </c>
      <c r="H3" s="2"/>
      <c r="I3" s="2">
        <v>200</v>
      </c>
      <c r="J3" s="2"/>
      <c r="K3" s="2"/>
      <c r="L3" s="2"/>
    </row>
    <row r="4" spans="1:12" ht="15.75" thickBot="1">
      <c r="A4" s="5" t="s">
        <v>0</v>
      </c>
      <c r="B4" s="5" t="s">
        <v>1</v>
      </c>
      <c r="C4" s="2"/>
      <c r="D4" s="2"/>
      <c r="E4" s="2"/>
      <c r="F4" s="2"/>
      <c r="G4" s="2"/>
      <c r="H4" s="2"/>
      <c r="I4" s="2">
        <f>200-I3</f>
        <v>0</v>
      </c>
      <c r="J4" s="2"/>
      <c r="K4" s="2"/>
      <c r="L4" s="2"/>
    </row>
    <row r="5" spans="1:12" ht="16.5">
      <c r="A5" s="6">
        <v>1</v>
      </c>
      <c r="B5" s="6">
        <f aca="true" t="shared" si="0" ref="B5:B13">$F$3*A5</f>
        <v>1</v>
      </c>
      <c r="C5" s="2">
        <v>1</v>
      </c>
      <c r="D5" s="2"/>
      <c r="E5" s="2"/>
      <c r="F5" s="2"/>
      <c r="G5" s="2"/>
      <c r="H5" s="2"/>
      <c r="I5" s="2"/>
      <c r="J5" s="2"/>
      <c r="K5" s="17" t="s">
        <v>12</v>
      </c>
      <c r="L5" s="2"/>
    </row>
    <row r="6" spans="1:12" ht="16.5">
      <c r="A6" s="6">
        <v>2</v>
      </c>
      <c r="B6" s="6">
        <f t="shared" si="0"/>
        <v>2</v>
      </c>
      <c r="C6" s="2">
        <v>2</v>
      </c>
      <c r="D6" s="2"/>
      <c r="E6" s="2"/>
      <c r="F6" s="2"/>
      <c r="G6" s="2"/>
      <c r="H6" s="2"/>
      <c r="I6" s="2"/>
      <c r="J6" s="2"/>
      <c r="K6" s="17" t="s">
        <v>13</v>
      </c>
      <c r="L6" s="2"/>
    </row>
    <row r="7" spans="1:12" ht="16.5">
      <c r="A7" s="6">
        <v>3</v>
      </c>
      <c r="B7" s="6">
        <f t="shared" si="0"/>
        <v>3</v>
      </c>
      <c r="C7" s="2">
        <v>3</v>
      </c>
      <c r="D7" s="2"/>
      <c r="E7" s="2"/>
      <c r="F7" s="2"/>
      <c r="G7" s="2"/>
      <c r="H7" s="2"/>
      <c r="I7" s="2"/>
      <c r="J7" s="2"/>
      <c r="K7" s="17" t="s">
        <v>37</v>
      </c>
      <c r="L7" s="2"/>
    </row>
    <row r="8" spans="1:12" ht="16.5">
      <c r="A8" s="6">
        <v>4</v>
      </c>
      <c r="B8" s="6">
        <f t="shared" si="0"/>
        <v>4</v>
      </c>
      <c r="C8" s="2">
        <v>4</v>
      </c>
      <c r="D8" s="2"/>
      <c r="E8" s="2"/>
      <c r="F8" s="2"/>
      <c r="G8" s="2"/>
      <c r="H8" s="2"/>
      <c r="I8" s="2"/>
      <c r="J8" s="2"/>
      <c r="K8" s="17" t="s">
        <v>14</v>
      </c>
      <c r="L8" s="2"/>
    </row>
    <row r="9" spans="1:12" ht="16.5">
      <c r="A9" s="6">
        <v>5</v>
      </c>
      <c r="B9" s="6">
        <f t="shared" si="0"/>
        <v>5</v>
      </c>
      <c r="C9" s="2">
        <v>5</v>
      </c>
      <c r="D9" s="2"/>
      <c r="E9" s="2"/>
      <c r="F9" s="2"/>
      <c r="G9" s="2"/>
      <c r="H9" s="2"/>
      <c r="I9" s="2"/>
      <c r="J9" s="2"/>
      <c r="K9" s="20" t="s">
        <v>33</v>
      </c>
      <c r="L9" s="2"/>
    </row>
    <row r="10" spans="1:12" ht="16.5">
      <c r="A10" s="6">
        <v>6</v>
      </c>
      <c r="B10" s="6">
        <f>$F$3*A10+$I$4</f>
        <v>6</v>
      </c>
      <c r="C10" s="2">
        <v>6</v>
      </c>
      <c r="D10" s="2"/>
      <c r="E10" s="2"/>
      <c r="F10" s="2"/>
      <c r="G10" s="2"/>
      <c r="H10" s="2"/>
      <c r="I10" s="2"/>
      <c r="J10" s="2"/>
      <c r="K10" s="17" t="s">
        <v>21</v>
      </c>
      <c r="L10" s="2"/>
    </row>
    <row r="11" spans="1:12" ht="16.5">
      <c r="A11" s="6">
        <v>7</v>
      </c>
      <c r="B11" s="6">
        <f t="shared" si="0"/>
        <v>7</v>
      </c>
      <c r="C11" s="2">
        <v>7</v>
      </c>
      <c r="D11" s="2"/>
      <c r="E11" s="2"/>
      <c r="F11" s="2"/>
      <c r="G11" s="2"/>
      <c r="H11" s="2"/>
      <c r="I11" s="2"/>
      <c r="J11" s="2"/>
      <c r="K11" s="17" t="s">
        <v>22</v>
      </c>
      <c r="L11" s="2"/>
    </row>
    <row r="12" spans="1:12" ht="18">
      <c r="A12" s="6">
        <v>8</v>
      </c>
      <c r="B12" s="6">
        <f t="shared" si="0"/>
        <v>8</v>
      </c>
      <c r="C12" s="2">
        <v>8</v>
      </c>
      <c r="D12" s="2"/>
      <c r="E12" s="2"/>
      <c r="F12" s="2"/>
      <c r="G12" s="2"/>
      <c r="H12" s="2"/>
      <c r="I12" s="2"/>
      <c r="J12" s="2"/>
      <c r="K12" s="17" t="s">
        <v>23</v>
      </c>
      <c r="L12" s="2"/>
    </row>
    <row r="13" spans="1:12" ht="15.75">
      <c r="A13" s="6">
        <v>9</v>
      </c>
      <c r="B13" s="6">
        <f t="shared" si="0"/>
        <v>9</v>
      </c>
      <c r="C13" s="2">
        <v>9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6">
        <v>10</v>
      </c>
      <c r="B14" s="6">
        <f>$F$3*A14</f>
        <v>10</v>
      </c>
      <c r="C14" s="2">
        <v>10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6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8" thickBot="1">
      <c r="A17" s="18" t="s">
        <v>16</v>
      </c>
      <c r="B17" s="2"/>
      <c r="C17" s="2"/>
      <c r="D17" s="3" t="s">
        <v>9</v>
      </c>
      <c r="E17" s="16">
        <f>SLOPE(B5:B14,A5:A14)</f>
        <v>1</v>
      </c>
      <c r="F17" s="7" t="s">
        <v>10</v>
      </c>
      <c r="G17" s="16">
        <f>INTERCEPT(B5:B14,A5:A14)</f>
        <v>0</v>
      </c>
      <c r="H17" s="7" t="s">
        <v>11</v>
      </c>
      <c r="I17" s="15">
        <f>RSQ(B5:B14,A5:A14)</f>
        <v>1</v>
      </c>
      <c r="J17" s="2"/>
      <c r="K17" s="2"/>
      <c r="L17" s="2"/>
    </row>
    <row r="18" spans="1:12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36" t="s">
        <v>39</v>
      </c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hyperlinks>
    <hyperlink ref="K22" r:id="rId1" display="Sinex 2003"/>
  </hyperlinks>
  <printOptions/>
  <pageMargins left="0.75" right="0.75" top="1" bottom="1" header="0.5" footer="0.5"/>
  <pageSetup horizontalDpi="300" verticalDpi="300" orientation="landscape" r:id="rId5"/>
  <ignoredErrors>
    <ignoredError sqref="B10" formula="1"/>
  </ignoredErrors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M28"/>
  <sheetViews>
    <sheetView workbookViewId="0" topLeftCell="A1">
      <selection activeCell="L28" sqref="L28"/>
    </sheetView>
  </sheetViews>
  <sheetFormatPr defaultColWidth="9.140625" defaultRowHeight="12.75"/>
  <cols>
    <col min="1" max="1" width="7.28125" style="21" customWidth="1"/>
    <col min="2" max="2" width="7.28125" style="22" customWidth="1"/>
    <col min="3" max="3" width="9.57421875" style="22" customWidth="1"/>
    <col min="4" max="4" width="9.57421875" style="22" bestFit="1" customWidth="1"/>
    <col min="5" max="16384" width="9.140625" style="4" customWidth="1"/>
  </cols>
  <sheetData>
    <row r="1" spans="1:13" ht="19.5">
      <c r="A1" s="27" t="s">
        <v>31</v>
      </c>
      <c r="B1" s="6"/>
      <c r="C1" s="6"/>
      <c r="D1" s="6"/>
      <c r="E1" s="2"/>
      <c r="F1" s="2"/>
      <c r="G1" s="2"/>
      <c r="H1" s="25" t="s">
        <v>24</v>
      </c>
      <c r="I1" s="2"/>
      <c r="J1" s="2"/>
      <c r="K1" s="25" t="s">
        <v>25</v>
      </c>
      <c r="L1" s="2"/>
      <c r="M1" s="2"/>
    </row>
    <row r="2" spans="1:13" ht="15">
      <c r="A2" s="23"/>
      <c r="B2" s="6"/>
      <c r="C2" s="6"/>
      <c r="D2" s="6" t="s">
        <v>26</v>
      </c>
      <c r="E2" s="26">
        <v>2</v>
      </c>
      <c r="F2" s="2"/>
      <c r="G2" s="3">
        <f>H2/100</f>
        <v>0.7</v>
      </c>
      <c r="H2" s="2">
        <v>70</v>
      </c>
      <c r="I2" s="2"/>
      <c r="J2" s="3">
        <f>K2/100</f>
        <v>0.1</v>
      </c>
      <c r="K2" s="2">
        <v>10</v>
      </c>
      <c r="L2" s="2"/>
      <c r="M2" s="2"/>
    </row>
    <row r="3" spans="1:13" ht="16.5">
      <c r="A3" s="23"/>
      <c r="B3" s="6"/>
      <c r="C3" s="6"/>
      <c r="D3" s="6"/>
      <c r="E3" s="2"/>
      <c r="F3" s="2"/>
      <c r="G3" s="28" t="s">
        <v>6</v>
      </c>
      <c r="H3" s="2"/>
      <c r="I3" s="29" t="s">
        <v>5</v>
      </c>
      <c r="J3" s="28" t="s">
        <v>29</v>
      </c>
      <c r="K3" s="2"/>
      <c r="L3" s="29" t="s">
        <v>30</v>
      </c>
      <c r="M3" s="2"/>
    </row>
    <row r="4" spans="1:13" ht="15.75" thickBot="1">
      <c r="A4" s="24" t="s">
        <v>0</v>
      </c>
      <c r="B4" s="5" t="s">
        <v>1</v>
      </c>
      <c r="C4" s="5" t="s">
        <v>27</v>
      </c>
      <c r="D4" s="5" t="s">
        <v>28</v>
      </c>
      <c r="E4" s="2"/>
      <c r="F4" s="2"/>
      <c r="G4" s="35"/>
      <c r="H4" s="35"/>
      <c r="I4" s="35"/>
      <c r="J4" s="35"/>
      <c r="K4" s="35"/>
      <c r="L4" s="35"/>
      <c r="M4" s="2"/>
    </row>
    <row r="5" spans="1:13" ht="15">
      <c r="A5" s="23">
        <v>0</v>
      </c>
      <c r="B5" s="6">
        <f>$E$2*A5+$G$2*RANDBETWEEN(-1,1)+$J$2*A5^2/50</f>
        <v>0</v>
      </c>
      <c r="C5" s="6">
        <f>SLOPE($B$5:$B$17,$A$5:$A$17)*A5+INTERCEPT($B$5:$B$17,$A$5:$A$17)</f>
        <v>-0.09015384615384825</v>
      </c>
      <c r="D5" s="6">
        <f>ROUND((B5-C5),2)</f>
        <v>0.09</v>
      </c>
      <c r="E5" s="31">
        <f>D5^2</f>
        <v>0.0081</v>
      </c>
      <c r="F5" s="2"/>
      <c r="G5" s="2"/>
      <c r="H5" s="2"/>
      <c r="I5" s="2"/>
      <c r="J5" s="2"/>
      <c r="K5" s="2"/>
      <c r="L5" s="2"/>
      <c r="M5" s="2"/>
    </row>
    <row r="6" spans="1:13" ht="15">
      <c r="A6" s="23">
        <v>1</v>
      </c>
      <c r="B6" s="6">
        <f>$E$2*A6+$G$2*RANDBETWEEN(-1,1)+$J$2*A6^2/50</f>
        <v>2.002</v>
      </c>
      <c r="C6" s="6">
        <f aca="true" t="shared" si="0" ref="C6:C17">SLOPE($B$5:$B$17,$A$5:$A$17)*A6+INTERCEPT($B$5:$B$17,$A$5:$A$17)</f>
        <v>1.9415384615384594</v>
      </c>
      <c r="D6" s="6">
        <f aca="true" t="shared" si="1" ref="D6:D17">ROUND((B6-C6),2)</f>
        <v>0.06</v>
      </c>
      <c r="E6" s="31">
        <f aca="true" t="shared" si="2" ref="E6:E17">D6^2</f>
        <v>0.0036</v>
      </c>
      <c r="F6" s="2"/>
      <c r="G6" s="2"/>
      <c r="H6" s="2"/>
      <c r="I6" s="2"/>
      <c r="J6" s="2"/>
      <c r="K6" s="2"/>
      <c r="L6" s="2"/>
      <c r="M6" s="2"/>
    </row>
    <row r="7" spans="1:13" ht="15">
      <c r="A7" s="23">
        <v>2</v>
      </c>
      <c r="B7" s="6">
        <f>$E$2*A7+$G$2*RANDBETWEEN(-1,1)+$J$2*A7^2/50</f>
        <v>3.308</v>
      </c>
      <c r="C7" s="6">
        <f t="shared" si="0"/>
        <v>3.973230769230767</v>
      </c>
      <c r="D7" s="6">
        <f t="shared" si="1"/>
        <v>-0.67</v>
      </c>
      <c r="E7" s="31">
        <f t="shared" si="2"/>
        <v>0.4489000000000001</v>
      </c>
      <c r="F7" s="2"/>
      <c r="G7" s="2"/>
      <c r="H7" s="2"/>
      <c r="I7" s="2"/>
      <c r="J7" s="2"/>
      <c r="K7" s="2"/>
      <c r="L7" s="2"/>
      <c r="M7" s="2"/>
    </row>
    <row r="8" spans="1:13" ht="15">
      <c r="A8" s="23">
        <v>3</v>
      </c>
      <c r="B8" s="6">
        <f>$E$2*A8+$G$2*RANDBETWEEN(-1,1)+$J$2*A8^2/50</f>
        <v>6.018</v>
      </c>
      <c r="C8" s="6">
        <f t="shared" si="0"/>
        <v>6.004923076923075</v>
      </c>
      <c r="D8" s="6">
        <f t="shared" si="1"/>
        <v>0.01</v>
      </c>
      <c r="E8" s="31">
        <f t="shared" si="2"/>
        <v>0.0001</v>
      </c>
      <c r="F8" s="2"/>
      <c r="G8" s="2"/>
      <c r="H8" s="2"/>
      <c r="I8" s="2"/>
      <c r="J8" s="2"/>
      <c r="K8" s="2"/>
      <c r="L8" s="2"/>
      <c r="M8" s="2"/>
    </row>
    <row r="9" spans="1:13" ht="15.75">
      <c r="A9" s="23">
        <v>4</v>
      </c>
      <c r="B9" s="6">
        <f>$E$2*A9+$G$2*RANDBETWEEN(-1,1)+$J$2*A9^2/50</f>
        <v>7.332</v>
      </c>
      <c r="C9" s="6">
        <f t="shared" si="0"/>
        <v>8.036615384615382</v>
      </c>
      <c r="D9" s="6">
        <f t="shared" si="1"/>
        <v>-0.7</v>
      </c>
      <c r="E9" s="31">
        <f t="shared" si="2"/>
        <v>0.48999999999999994</v>
      </c>
      <c r="F9" s="2"/>
      <c r="G9" s="2"/>
      <c r="H9" s="2"/>
      <c r="I9" s="2"/>
      <c r="J9" s="2"/>
      <c r="K9" s="2"/>
      <c r="L9" s="2"/>
      <c r="M9" s="2"/>
    </row>
    <row r="10" spans="1:13" ht="15.75">
      <c r="A10" s="23">
        <v>5</v>
      </c>
      <c r="B10" s="6">
        <f>$E$2*A10+$G$2*RANDBETWEEN(-1,1)+$J$2*A10^2/50</f>
        <v>10.05</v>
      </c>
      <c r="C10" s="6">
        <f t="shared" si="0"/>
        <v>10.06830769230769</v>
      </c>
      <c r="D10" s="6">
        <f t="shared" si="1"/>
        <v>-0.02</v>
      </c>
      <c r="E10" s="31">
        <f t="shared" si="2"/>
        <v>0.0004</v>
      </c>
      <c r="F10" s="2"/>
      <c r="G10" s="2"/>
      <c r="H10" s="2"/>
      <c r="I10" s="2"/>
      <c r="J10" s="2"/>
      <c r="K10" s="2"/>
      <c r="L10" s="2"/>
      <c r="M10" s="2"/>
    </row>
    <row r="11" spans="1:13" ht="15.75">
      <c r="A11" s="23">
        <v>6</v>
      </c>
      <c r="B11" s="6">
        <f>$E$2*A11+$G$2*RANDBETWEEN(-1,1)+$J$2*A11^2/50</f>
        <v>12.771999999999998</v>
      </c>
      <c r="C11" s="6">
        <f t="shared" si="0"/>
        <v>12.099999999999998</v>
      </c>
      <c r="D11" s="6">
        <f t="shared" si="1"/>
        <v>0.67</v>
      </c>
      <c r="E11" s="31">
        <f t="shared" si="2"/>
        <v>0.4489000000000001</v>
      </c>
      <c r="F11" s="2"/>
      <c r="G11" s="2"/>
      <c r="H11" s="2"/>
      <c r="I11" s="2"/>
      <c r="J11" s="2"/>
      <c r="K11" s="2"/>
      <c r="L11" s="2"/>
      <c r="M11" s="2"/>
    </row>
    <row r="12" spans="1:13" ht="15.75">
      <c r="A12" s="23">
        <v>7</v>
      </c>
      <c r="B12" s="6">
        <f>$E$2*A12+$G$2*RANDBETWEEN(-1,1)+$J$2*A12^2/50</f>
        <v>14.798</v>
      </c>
      <c r="C12" s="6">
        <f t="shared" si="0"/>
        <v>14.131692307692306</v>
      </c>
      <c r="D12" s="6">
        <f t="shared" si="1"/>
        <v>0.67</v>
      </c>
      <c r="E12" s="31">
        <f t="shared" si="2"/>
        <v>0.4489000000000001</v>
      </c>
      <c r="F12" s="2"/>
      <c r="G12" s="2"/>
      <c r="H12" s="2"/>
      <c r="I12" s="2"/>
      <c r="J12" s="2"/>
      <c r="K12" s="2"/>
      <c r="L12" s="2"/>
      <c r="M12" s="2"/>
    </row>
    <row r="13" spans="1:13" ht="15.75">
      <c r="A13" s="23">
        <v>8</v>
      </c>
      <c r="B13" s="6">
        <f>$E$2*A13+$G$2*RANDBETWEEN(-1,1)+$J$2*A13^2/50</f>
        <v>16.828</v>
      </c>
      <c r="C13" s="6">
        <f t="shared" si="0"/>
        <v>16.163384615384615</v>
      </c>
      <c r="D13" s="6">
        <f t="shared" si="1"/>
        <v>0.66</v>
      </c>
      <c r="E13" s="31">
        <f t="shared" si="2"/>
        <v>0.43560000000000004</v>
      </c>
      <c r="F13" s="2"/>
      <c r="G13" s="2"/>
      <c r="H13" s="2"/>
      <c r="I13" s="2"/>
      <c r="J13" s="2"/>
      <c r="K13" s="2"/>
      <c r="L13" s="2"/>
      <c r="M13" s="2"/>
    </row>
    <row r="14" spans="1:13" ht="15.75">
      <c r="A14" s="23">
        <v>9</v>
      </c>
      <c r="B14" s="6">
        <f>$E$2*A14+$G$2*RANDBETWEEN(-1,1)+$J$2*A14^2/50</f>
        <v>18.862</v>
      </c>
      <c r="C14" s="6">
        <f t="shared" si="0"/>
        <v>18.19507692307692</v>
      </c>
      <c r="D14" s="6">
        <f t="shared" si="1"/>
        <v>0.67</v>
      </c>
      <c r="E14" s="31">
        <f t="shared" si="2"/>
        <v>0.4489000000000001</v>
      </c>
      <c r="F14" s="2"/>
      <c r="G14" s="2"/>
      <c r="H14" s="2"/>
      <c r="I14" s="2"/>
      <c r="J14" s="2"/>
      <c r="K14" s="2"/>
      <c r="L14" s="2"/>
      <c r="M14" s="2"/>
    </row>
    <row r="15" spans="1:13" ht="15.75">
      <c r="A15" s="23">
        <v>10</v>
      </c>
      <c r="B15" s="6">
        <f>$E$2*A15+$G$2*RANDBETWEEN(-1,1)+$J$2*A15^2/50</f>
        <v>19.5</v>
      </c>
      <c r="C15" s="6">
        <f t="shared" si="0"/>
        <v>20.22676923076923</v>
      </c>
      <c r="D15" s="6">
        <f t="shared" si="1"/>
        <v>-0.73</v>
      </c>
      <c r="E15" s="31">
        <f t="shared" si="2"/>
        <v>0.5328999999999999</v>
      </c>
      <c r="F15" s="2"/>
      <c r="G15" s="2"/>
      <c r="H15" s="2"/>
      <c r="I15" s="2"/>
      <c r="J15" s="2"/>
      <c r="K15" s="2"/>
      <c r="L15" s="2"/>
      <c r="M15" s="2"/>
    </row>
    <row r="16" spans="1:13" ht="15.75">
      <c r="A16" s="23">
        <v>11</v>
      </c>
      <c r="B16" s="6">
        <f>$E$2*A16+$G$2*RANDBETWEEN(-1,1)+$J$2*A16^2/50</f>
        <v>22.242</v>
      </c>
      <c r="C16" s="6">
        <f t="shared" si="0"/>
        <v>22.25846153846154</v>
      </c>
      <c r="D16" s="6">
        <f t="shared" si="1"/>
        <v>-0.02</v>
      </c>
      <c r="E16" s="31">
        <f t="shared" si="2"/>
        <v>0.0004</v>
      </c>
      <c r="F16" s="2"/>
      <c r="G16" s="2"/>
      <c r="H16" s="2"/>
      <c r="I16" s="2"/>
      <c r="J16" s="2"/>
      <c r="K16" s="2"/>
      <c r="L16" s="2"/>
      <c r="M16" s="2"/>
    </row>
    <row r="17" spans="1:13" ht="15.75">
      <c r="A17" s="23">
        <v>12</v>
      </c>
      <c r="B17" s="6">
        <f>$E$2*A17+$G$2*RANDBETWEEN(-1,1)+$J$2*A17^2/50</f>
        <v>23.588</v>
      </c>
      <c r="C17" s="6">
        <f t="shared" si="0"/>
        <v>24.290153846153842</v>
      </c>
      <c r="D17" s="6">
        <f t="shared" si="1"/>
        <v>-0.7</v>
      </c>
      <c r="E17" s="31">
        <f t="shared" si="2"/>
        <v>0.48999999999999994</v>
      </c>
      <c r="F17" s="2"/>
      <c r="G17" s="2"/>
      <c r="H17" s="2"/>
      <c r="I17" s="2"/>
      <c r="J17" s="2"/>
      <c r="K17" s="2"/>
      <c r="L17" s="2"/>
      <c r="M17" s="2"/>
    </row>
    <row r="18" spans="1:13" ht="15.75">
      <c r="A18" s="23"/>
      <c r="B18" s="6"/>
      <c r="C18" s="6"/>
      <c r="D18" s="6"/>
      <c r="E18" s="2"/>
      <c r="F18" s="2"/>
      <c r="G18" s="2"/>
      <c r="H18" s="2"/>
      <c r="I18" s="2"/>
      <c r="J18" s="2"/>
      <c r="K18" s="2"/>
      <c r="L18" s="2"/>
      <c r="M18" s="2"/>
    </row>
    <row r="19" spans="1:13" ht="16.5">
      <c r="A19" s="18" t="s">
        <v>16</v>
      </c>
      <c r="B19" s="6"/>
      <c r="C19" s="6"/>
      <c r="D19" s="6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30" t="s">
        <v>38</v>
      </c>
      <c r="B20" s="6"/>
      <c r="C20" s="6"/>
      <c r="D20" s="32">
        <f>SUM(E5:E17)</f>
        <v>3.7567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3"/>
      <c r="B21" s="6"/>
      <c r="C21" s="6"/>
      <c r="D21" s="6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3"/>
      <c r="B22" s="6"/>
      <c r="C22" s="6"/>
      <c r="D22" s="6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3"/>
      <c r="B23" s="6"/>
      <c r="C23" s="6"/>
      <c r="D23" s="6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3"/>
      <c r="B24" s="6"/>
      <c r="C24" s="6"/>
      <c r="D24" s="6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3"/>
      <c r="B25" s="6"/>
      <c r="C25" s="6"/>
      <c r="D25" s="6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3"/>
      <c r="B26" s="6"/>
      <c r="C26" s="6"/>
      <c r="D26" s="6"/>
      <c r="E26" s="2"/>
      <c r="F26" s="2"/>
      <c r="G26" s="2"/>
      <c r="H26" s="2"/>
      <c r="I26" s="2"/>
      <c r="J26" s="36" t="s">
        <v>39</v>
      </c>
      <c r="K26" s="2"/>
      <c r="L26" s="2"/>
      <c r="M26" s="2"/>
    </row>
    <row r="27" spans="1:13" ht="15.75">
      <c r="A27" s="23"/>
      <c r="B27" s="6"/>
      <c r="C27" s="6"/>
      <c r="D27" s="6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3"/>
      <c r="B28" s="6"/>
      <c r="C28" s="6"/>
      <c r="D28" s="6"/>
      <c r="E28" s="2"/>
      <c r="F28" s="2"/>
      <c r="G28" s="2"/>
      <c r="H28" s="2"/>
      <c r="I28" s="2"/>
      <c r="J28" s="2"/>
      <c r="K28" s="2"/>
      <c r="L28" s="2"/>
      <c r="M28" s="2"/>
    </row>
  </sheetData>
  <hyperlinks>
    <hyperlink ref="J26" r:id="rId1" display="Sinex 2004"/>
  </hyperlinks>
  <printOptions/>
  <pageMargins left="0.75" right="0.75" top="1" bottom="1" header="0.5" footer="0.5"/>
  <pageSetup horizontalDpi="300" verticalDpi="300" orientation="landscape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L23"/>
  <sheetViews>
    <sheetView workbookViewId="0" topLeftCell="A1">
      <selection activeCell="L28" sqref="L28"/>
    </sheetView>
  </sheetViews>
  <sheetFormatPr defaultColWidth="9.140625" defaultRowHeight="12.75"/>
  <sheetData>
    <row r="1" spans="1:1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4"/>
      <c r="B4" s="34"/>
      <c r="C4" s="34"/>
      <c r="D4" s="34"/>
      <c r="E4" s="34"/>
      <c r="F4" s="34" t="s">
        <v>35</v>
      </c>
      <c r="G4" s="34"/>
      <c r="H4" s="34"/>
      <c r="I4" s="34"/>
      <c r="J4" s="34"/>
      <c r="K4" s="34"/>
      <c r="L4" s="34"/>
    </row>
    <row r="5" spans="1:12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Physical Sciences</cp:lastModifiedBy>
  <cp:lastPrinted>2004-06-09T18:24:12Z</cp:lastPrinted>
  <dcterms:created xsi:type="dcterms:W3CDTF">2003-07-02T00:12:47Z</dcterms:created>
  <dcterms:modified xsi:type="dcterms:W3CDTF">2005-01-03T19:20:44Z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